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TRI\Desktop\운영복지실_백인의\정보공개\기관업무운영추진비 및 정보공개(목록)\★★기관운영업무추진비(업로드파일들)\2020년\5월\"/>
    </mc:Choice>
  </mc:AlternateContent>
  <xr:revisionPtr revIDLastSave="0" documentId="13_ncr:1_{3E25AE1A-09F1-473C-AFAC-9DA9C974877C}" xr6:coauthVersionLast="36" xr6:coauthVersionMax="36" xr10:uidLastSave="{00000000-0000-0000-0000-000000000000}"/>
  <bookViews>
    <workbookView xWindow="0" yWindow="0" windowWidth="28800" windowHeight="12645" xr2:uid="{00000000-000D-0000-FFFF-FFFF00000000}"/>
  </bookViews>
  <sheets>
    <sheet name="총괄-원장" sheetId="3" r:id="rId1"/>
    <sheet name="업무추진비_원장" sheetId="5" r:id="rId2"/>
  </sheets>
  <definedNames>
    <definedName name="_xlnm._FilterDatabase" localSheetId="1" hidden="1">업무추진비_원장!$B$4:$H$17</definedName>
    <definedName name="_xlnm.Print_Area" localSheetId="1">업무추진비_원장!$B:$G</definedName>
    <definedName name="_xlnm.Print_Area" localSheetId="0">'총괄-원장'!$B$1:$L$33</definedName>
    <definedName name="_xlnm.Print_Titles" localSheetId="1">업무추진비_원장!$4:$4</definedName>
  </definedNames>
  <calcPr calcId="191029"/>
</workbook>
</file>

<file path=xl/calcChain.xml><?xml version="1.0" encoding="utf-8"?>
<calcChain xmlns="http://schemas.openxmlformats.org/spreadsheetml/2006/main">
  <c r="D17" i="5" l="1"/>
  <c r="L31" i="3" l="1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J32" i="3" l="1"/>
  <c r="I12" i="3" s="1"/>
  <c r="I32" i="3"/>
  <c r="H32" i="3"/>
  <c r="G12" i="3" s="1"/>
  <c r="G32" i="3"/>
  <c r="F32" i="3"/>
  <c r="E12" i="3" s="1"/>
  <c r="E32" i="3"/>
  <c r="D32" i="3"/>
  <c r="C12" i="3" s="1"/>
  <c r="L32" i="3" l="1"/>
  <c r="G7" i="3" s="1"/>
  <c r="I7" i="3" s="1"/>
  <c r="C32" i="3"/>
  <c r="K32" i="3"/>
  <c r="K12" i="3"/>
  <c r="E13" i="3" l="1"/>
  <c r="K7" i="3"/>
  <c r="C13" i="3"/>
  <c r="I13" i="3"/>
  <c r="G13" i="3"/>
  <c r="K13" i="3" l="1"/>
</calcChain>
</file>

<file path=xl/sharedStrings.xml><?xml version="1.0" encoding="utf-8"?>
<sst xmlns="http://schemas.openxmlformats.org/spreadsheetml/2006/main" count="328" uniqueCount="93">
  <si>
    <t>한국전자통신연구원</t>
    <phoneticPr fontId="5" type="noConversion"/>
  </si>
  <si>
    <t>집행일</t>
    <phoneticPr fontId="5" type="noConversion"/>
  </si>
  <si>
    <t>내역</t>
    <phoneticPr fontId="5" type="noConversion"/>
  </si>
  <si>
    <t>집행액</t>
    <phoneticPr fontId="5" type="noConversion"/>
  </si>
  <si>
    <t>상호</t>
    <phoneticPr fontId="5" type="noConversion"/>
  </si>
  <si>
    <t>주소</t>
    <phoneticPr fontId="5" type="noConversion"/>
  </si>
  <si>
    <t>결제유형</t>
    <phoneticPr fontId="5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</si>
  <si>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</si>
  <si>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</si>
  <si>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</si>
  <si>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</si>
  <si>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</si>
  <si>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</si>
  <si>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</si>
  <si>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</si>
  <si>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사용용도</t>
    <phoneticPr fontId="7" type="noConversion"/>
  </si>
  <si>
    <t>한국전자통신연구원</t>
    <phoneticPr fontId="5" type="noConversion"/>
  </si>
  <si>
    <t>1. 총괄</t>
    <phoneticPr fontId="5" type="noConversion"/>
  </si>
  <si>
    <t>(금액 단위 : 원)</t>
    <phoneticPr fontId="5" type="noConversion"/>
  </si>
  <si>
    <t>이달 집행</t>
    <phoneticPr fontId="5" type="noConversion"/>
  </si>
  <si>
    <t>집행 누계</t>
    <phoneticPr fontId="5" type="noConversion"/>
  </si>
  <si>
    <t>잔액</t>
    <phoneticPr fontId="5" type="noConversion"/>
  </si>
  <si>
    <t>비고(집행율, %)</t>
    <phoneticPr fontId="5" type="noConversion"/>
  </si>
  <si>
    <t xml:space="preserve">  </t>
    <phoneticPr fontId="5" type="noConversion"/>
  </si>
  <si>
    <t>2. 사용용도별 집행 내역(연간 누계)</t>
    <phoneticPr fontId="5" type="noConversion"/>
  </si>
  <si>
    <t>(금액 단위 : 원)</t>
    <phoneticPr fontId="5" type="noConversion"/>
  </si>
  <si>
    <t>구분</t>
    <phoneticPr fontId="5" type="noConversion"/>
  </si>
  <si>
    <t>회의, 업무협의 등</t>
    <phoneticPr fontId="5" type="noConversion"/>
  </si>
  <si>
    <t>경조비</t>
    <phoneticPr fontId="5" type="noConversion"/>
  </si>
  <si>
    <t>직원 사기진작</t>
    <phoneticPr fontId="5" type="noConversion"/>
  </si>
  <si>
    <t>기타</t>
    <phoneticPr fontId="5" type="noConversion"/>
  </si>
  <si>
    <t>합계</t>
    <phoneticPr fontId="5" type="noConversion"/>
  </si>
  <si>
    <t>금액</t>
    <phoneticPr fontId="5" type="noConversion"/>
  </si>
  <si>
    <t>비율</t>
    <phoneticPr fontId="5" type="noConversion"/>
  </si>
  <si>
    <t>3. 월별 및 사용용도별 현황</t>
    <phoneticPr fontId="5" type="noConversion"/>
  </si>
  <si>
    <t>구분</t>
    <phoneticPr fontId="5" type="noConversion"/>
  </si>
  <si>
    <t>집행 내역</t>
    <phoneticPr fontId="5" type="noConversion"/>
  </si>
  <si>
    <t>합계</t>
    <phoneticPr fontId="5" type="noConversion"/>
  </si>
  <si>
    <t>회의, 업무협의 등</t>
    <phoneticPr fontId="5" type="noConversion"/>
  </si>
  <si>
    <t>경조비</t>
    <phoneticPr fontId="5" type="noConversion"/>
  </si>
  <si>
    <t>직원 사기진작</t>
    <phoneticPr fontId="5" type="noConversion"/>
  </si>
  <si>
    <t>기타</t>
    <phoneticPr fontId="5" type="noConversion"/>
  </si>
  <si>
    <t>건</t>
    <phoneticPr fontId="5" type="noConversion"/>
  </si>
  <si>
    <t>금액</t>
    <phoneticPr fontId="5" type="noConversion"/>
  </si>
  <si>
    <t>1월</t>
    <phoneticPr fontId="5" type="noConversion"/>
  </si>
  <si>
    <t>2월</t>
    <phoneticPr fontId="5" type="noConversion"/>
  </si>
  <si>
    <t>11월</t>
    <phoneticPr fontId="5" type="noConversion"/>
  </si>
  <si>
    <t>계</t>
    <phoneticPr fontId="5" type="noConversion"/>
  </si>
  <si>
    <t>12월</t>
    <phoneticPr fontId="5" type="noConversion"/>
  </si>
  <si>
    <t>2020년 예산</t>
    <phoneticPr fontId="5" type="noConversion"/>
  </si>
  <si>
    <t>자금이체</t>
    <phoneticPr fontId="5" type="noConversion"/>
  </si>
  <si>
    <t>법인카드</t>
    <phoneticPr fontId="5" type="noConversion"/>
  </si>
  <si>
    <t>업무협의</t>
    <phoneticPr fontId="5" type="noConversion"/>
  </si>
  <si>
    <t>일정</t>
    <phoneticPr fontId="5" type="noConversion"/>
  </si>
  <si>
    <t>대전 서구 만년동 323번지</t>
    <phoneticPr fontId="5" type="noConversion"/>
  </si>
  <si>
    <t>원장 기관운영업무추진비 집행 내역(2020년 5월 기준)</t>
    <phoneticPr fontId="7" type="noConversion"/>
  </si>
  <si>
    <t>원장 기관운영업무추진비 집행현황(2020년 5월)</t>
    <phoneticPr fontId="5" type="noConversion"/>
  </si>
  <si>
    <t>대외현안사항 업무협의(원자력게 전문가 면담)</t>
    <phoneticPr fontId="5" type="noConversion"/>
  </si>
  <si>
    <t>축하화환(정보통신정책연구원 원장 취임 축하)</t>
    <phoneticPr fontId="5" type="noConversion"/>
  </si>
  <si>
    <t>동명난</t>
    <phoneticPr fontId="5" type="noConversion"/>
  </si>
  <si>
    <t>대전광역시 유성구 노은동 63-3</t>
    <phoneticPr fontId="5" type="noConversion"/>
  </si>
  <si>
    <t>대외현안사항 업무협의(중소기업체 방문)</t>
    <phoneticPr fontId="5" type="noConversion"/>
  </si>
  <si>
    <t>양수면옥</t>
    <phoneticPr fontId="5" type="noConversion"/>
  </si>
  <si>
    <t>경기 고양시 일산동구 풍동 573-15</t>
    <phoneticPr fontId="5" type="noConversion"/>
  </si>
  <si>
    <t>법인카드</t>
    <phoneticPr fontId="5" type="noConversion"/>
  </si>
  <si>
    <t>업무협의</t>
    <phoneticPr fontId="5" type="noConversion"/>
  </si>
  <si>
    <t>축하화분(김해연구소 개소 축하)</t>
    <phoneticPr fontId="5" type="noConversion"/>
  </si>
  <si>
    <t>행복꽃식물원</t>
    <phoneticPr fontId="5" type="noConversion"/>
  </si>
  <si>
    <t>경남 김해시 장유면 대청리 846-5, 1호</t>
    <phoneticPr fontId="5" type="noConversion"/>
  </si>
  <si>
    <t>자금이체</t>
    <phoneticPr fontId="5" type="noConversion"/>
  </si>
  <si>
    <t>경조비</t>
    <phoneticPr fontId="5" type="noConversion"/>
  </si>
  <si>
    <t>대내현안사항 업무협의(기술정책연구본부 간담회)</t>
    <phoneticPr fontId="5" type="noConversion"/>
  </si>
  <si>
    <t>리코</t>
    <phoneticPr fontId="5" type="noConversion"/>
  </si>
  <si>
    <t>대전 유성구 대덕대로 598 더포엠2</t>
    <phoneticPr fontId="5" type="noConversion"/>
  </si>
  <si>
    <t>대외현안사항 업무협의(ICT원로 간담회)</t>
    <phoneticPr fontId="5" type="noConversion"/>
  </si>
  <si>
    <t>주식회사 봄에</t>
    <phoneticPr fontId="5" type="noConversion"/>
  </si>
  <si>
    <t>서울시 강남구 언주로 30길 21 아카데미스위트별관 2층</t>
    <phoneticPr fontId="5" type="noConversion"/>
  </si>
  <si>
    <t>대외현안사항 업무협의(대덕특구 전임 기관장 등 간담회)</t>
    <phoneticPr fontId="5" type="noConversion"/>
  </si>
  <si>
    <t>옥천명가</t>
    <phoneticPr fontId="5" type="noConversion"/>
  </si>
  <si>
    <t>대전 유성구 도룡동 397-27 1층</t>
    <phoneticPr fontId="5" type="noConversion"/>
  </si>
  <si>
    <t>대내현안사항 업무협의(서울SW-SoC센터 부서장 간담회)</t>
    <phoneticPr fontId="5" type="noConversion"/>
  </si>
  <si>
    <t>신황산벌</t>
    <phoneticPr fontId="5" type="noConversion"/>
  </si>
  <si>
    <t>경기 성남시 수성구 금토동 270-9</t>
    <phoneticPr fontId="5" type="noConversion"/>
  </si>
  <si>
    <t>대외현안사항 업무협의(ETRI 동문 간담회)</t>
    <phoneticPr fontId="5" type="noConversion"/>
  </si>
  <si>
    <t>일정</t>
    <phoneticPr fontId="5" type="noConversion"/>
  </si>
  <si>
    <t>직원 사기진작 꽃바구니</t>
    <phoneticPr fontId="5" type="noConversion"/>
  </si>
  <si>
    <t>로뎀플라워</t>
    <phoneticPr fontId="5" type="noConversion"/>
  </si>
  <si>
    <t>대전광역시 유성구 노은동 63-5</t>
    <phoneticPr fontId="5" type="noConversion"/>
  </si>
  <si>
    <t>직원 사기진작</t>
    <phoneticPr fontId="5" type="noConversion"/>
  </si>
  <si>
    <t>대외현안사항 업무협의(AI아카데미 관련 UST 업무협의)</t>
    <phoneticPr fontId="5" type="noConversion"/>
  </si>
  <si>
    <t>동보성</t>
    <phoneticPr fontId="5" type="noConversion"/>
  </si>
  <si>
    <t>대전 유성구 유성대로 1184번길 11-8(신성동)</t>
    <phoneticPr fontId="5" type="noConversion"/>
  </si>
  <si>
    <t>축하난(KBS 대전방송총국 보도국장 승진 축하)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</si>
</sst>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</numFmts>
  <fonts count="1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2" fillId="0" borderId="0"/>
    <xf numFmtId="0" fontId="3" fillId="0" borderId="0">
      <alignment vertical="center"/>
    </xf>
  </cellStyleXfs>
  <cellXfs count="57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6" fontId="0" fillId="0" borderId="0" xfId="0" applyNumberFormat="1" applyFill="1">
      <alignment vertical="center"/>
    </xf>
    <xf numFmtId="14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41" fontId="3" fillId="0" borderId="0" xfId="1" applyNumberFormat="1" applyFont="1">
      <alignment vertical="center"/>
    </xf>
    <xf numFmtId="0" fontId="3" fillId="0" borderId="1" xfId="5" applyFont="1" applyFill="1" applyBorder="1" applyAlignment="1">
      <alignment horizontal="left" vertical="center" wrapText="1"/>
    </xf>
    <xf numFmtId="176" fontId="0" fillId="0" borderId="1" xfId="1" applyNumberFormat="1" applyFont="1" applyFill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left" vertical="center" wrapText="1"/>
    </xf>
    <xf numFmtId="176" fontId="3" fillId="0" borderId="1" xfId="5" applyNumberFormat="1" applyFont="1" applyFill="1" applyBorder="1" applyAlignment="1">
      <alignment horizontal="left" vertical="center" wrapText="1"/>
    </xf>
    <xf numFmtId="6" fontId="0" fillId="0" borderId="0" xfId="0" applyNumberFormat="1" applyFill="1" applyAlignment="1">
      <alignment horizontal="left" vertical="center" wrapText="1"/>
    </xf>
    <xf numFmtId="6" fontId="0" fillId="0" borderId="1" xfId="0" applyNumberFormat="1" applyFont="1" applyFill="1" applyBorder="1" applyAlignment="1">
      <alignment horizontal="left" vertical="center" wrapText="1"/>
    </xf>
    <xf numFmtId="6" fontId="3" fillId="0" borderId="1" xfId="5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176" fontId="0" fillId="0" borderId="1" xfId="1" quotePrefix="1" applyNumberFormat="1" applyFont="1" applyFill="1" applyBorder="1" applyAlignment="1">
      <alignment horizontal="left" vertical="center" wrapText="1"/>
    </xf>
    <xf numFmtId="176" fontId="0" fillId="0" borderId="1" xfId="0" quotePrefix="1" applyNumberFormat="1" applyFont="1" applyFill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1" fontId="3" fillId="0" borderId="1" xfId="2" applyFont="1" applyBorder="1" applyAlignment="1">
      <alignment horizontal="right" vertical="center"/>
    </xf>
    <xf numFmtId="41" fontId="11" fillId="0" borderId="1" xfId="1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10" fontId="3" fillId="0" borderId="1" xfId="3" applyNumberFormat="1" applyFont="1" applyBorder="1" applyAlignment="1">
      <alignment horizontal="right" vertical="center" wrapText="1"/>
    </xf>
    <xf numFmtId="10" fontId="3" fillId="0" borderId="1" xfId="3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41" fontId="3" fillId="0" borderId="1" xfId="2" applyFont="1" applyBorder="1" applyAlignment="1">
      <alignment horizontal="center" vertical="center"/>
    </xf>
    <xf numFmtId="41" fontId="11" fillId="0" borderId="1" xfId="2" applyFont="1" applyBorder="1" applyAlignment="1">
      <alignment horizontal="center" vertical="center"/>
    </xf>
    <xf numFmtId="10" fontId="3" fillId="0" borderId="1" xfId="3" applyNumberFormat="1" applyFont="1" applyBorder="1" applyAlignment="1">
      <alignment horizontal="center" vertical="center"/>
    </xf>
  </cellXfs>
  <cellStyles count="10">
    <cellStyle name="백분율 2" xfId="3" xr:uid="{00000000-0005-0000-0000-000000000000}"/>
    <cellStyle name="쉼표 [0] 2" xfId="2" xr:uid="{00000000-0005-0000-0000-000001000000}"/>
    <cellStyle name="표준" xfId="0" builtinId="0"/>
    <cellStyle name="표준 2" xfId="1" xr:uid="{00000000-0005-0000-0000-000003000000}"/>
    <cellStyle name="표준 2 2" xfId="7" xr:uid="{00000000-0005-0000-0000-000004000000}"/>
    <cellStyle name="표준 2 3" xfId="9" xr:uid="{00000000-0005-0000-0000-000005000000}"/>
    <cellStyle name="표준 3" xfId="4" xr:uid="{00000000-0005-0000-0000-000006000000}"/>
    <cellStyle name="표준 3 2" xfId="8" xr:uid="{00000000-0005-0000-0000-000007000000}"/>
    <cellStyle name="표준 4" xfId="5" xr:uid="{00000000-0005-0000-0000-000008000000}"/>
    <cellStyle name="표준 5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0</xdr:row>
      <xdr:rowOff>66673</xdr:rowOff>
    </xdr:from>
    <xdr:to>
      <xdr:col>7</xdr:col>
      <xdr:colOff>781050</xdr:colOff>
      <xdr:row>2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48474" y="66673"/>
          <a:ext cx="1419226" cy="13335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4"/>
  <sheetViews>
    <sheetView tabSelected="1" topLeftCell="A13" zoomScaleNormal="100" zoomScaleSheetLayoutView="100" workbookViewId="0">
      <selection activeCell="E8" sqref="E8"/>
    </sheetView>
  </sheetViews>
  <sheetFormatPr defaultRowHeight="13.5" x14ac:dyDescent="0.15"/>
  <cols>
    <col min="1" max="1" width="3.44140625" style="12" customWidth="1"/>
    <col min="2" max="2" width="7.109375" style="12" customWidth="1"/>
    <col min="3" max="3" width="5.77734375" style="12" customWidth="1"/>
    <col min="4" max="4" width="12" style="12" customWidth="1"/>
    <col min="5" max="5" width="5.5546875" style="12" customWidth="1"/>
    <col min="6" max="6" width="12.44140625" style="12" customWidth="1"/>
    <col min="7" max="7" width="5.6640625" style="12" customWidth="1"/>
    <col min="8" max="8" width="11.44140625" style="12" customWidth="1"/>
    <col min="9" max="9" width="5.5546875" style="12" customWidth="1"/>
    <col min="10" max="10" width="11" style="12" customWidth="1"/>
    <col min="11" max="11" width="5.6640625" style="12" customWidth="1"/>
    <col min="12" max="12" width="11.88671875" style="12" customWidth="1"/>
    <col min="13" max="16384" width="8.88671875" style="12"/>
  </cols>
  <sheetData>
    <row r="1" spans="2:12" ht="47.25" customHeight="1" x14ac:dyDescent="0.15">
      <c r="B1" s="51" t="s">
        <v>55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17.25" customHeight="1" x14ac:dyDescent="0.15">
      <c r="B2" s="21" t="s">
        <v>16</v>
      </c>
      <c r="C2" s="21"/>
      <c r="D2" s="21"/>
      <c r="E2" s="21"/>
    </row>
    <row r="4" spans="2:12" s="13" customFormat="1" ht="18.75" x14ac:dyDescent="0.15">
      <c r="B4" s="19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6.5" customHeight="1" x14ac:dyDescent="0.15">
      <c r="J5" s="52" t="s">
        <v>18</v>
      </c>
      <c r="K5" s="52"/>
      <c r="L5" s="52"/>
    </row>
    <row r="6" spans="2:12" ht="26.25" customHeight="1" x14ac:dyDescent="0.15">
      <c r="B6" s="53" t="s">
        <v>49</v>
      </c>
      <c r="C6" s="43"/>
      <c r="D6" s="43"/>
      <c r="E6" s="43" t="s">
        <v>19</v>
      </c>
      <c r="F6" s="43"/>
      <c r="G6" s="45" t="s">
        <v>20</v>
      </c>
      <c r="H6" s="43"/>
      <c r="I6" s="43" t="s">
        <v>21</v>
      </c>
      <c r="J6" s="43"/>
      <c r="K6" s="43" t="s">
        <v>22</v>
      </c>
      <c r="L6" s="43"/>
    </row>
    <row r="7" spans="2:12" ht="26.25" customHeight="1" x14ac:dyDescent="0.15">
      <c r="B7" s="54">
        <v>25000000</v>
      </c>
      <c r="C7" s="54"/>
      <c r="D7" s="54"/>
      <c r="E7" s="55">
        <v>1978000</v>
      </c>
      <c r="F7" s="55"/>
      <c r="G7" s="54">
        <f>L32</f>
        <v>12827500</v>
      </c>
      <c r="H7" s="54"/>
      <c r="I7" s="54">
        <f>B7-G7</f>
        <v>12172500</v>
      </c>
      <c r="J7" s="54"/>
      <c r="K7" s="56">
        <f>G7/B7</f>
        <v>0.5131</v>
      </c>
      <c r="L7" s="56"/>
    </row>
    <row r="8" spans="2:12" x14ac:dyDescent="0.15">
      <c r="F8" s="12" t="s">
        <v>23</v>
      </c>
    </row>
    <row r="9" spans="2:12" s="13" customFormat="1" ht="18.75" x14ac:dyDescent="0.15">
      <c r="B9" s="19" t="s">
        <v>24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2" ht="15" customHeight="1" x14ac:dyDescent="0.15">
      <c r="J10" s="42" t="s">
        <v>25</v>
      </c>
      <c r="K10" s="42"/>
      <c r="L10" s="42"/>
    </row>
    <row r="11" spans="2:12" ht="27.75" customHeight="1" x14ac:dyDescent="0.15">
      <c r="B11" s="14" t="s">
        <v>26</v>
      </c>
      <c r="C11" s="45" t="s">
        <v>27</v>
      </c>
      <c r="D11" s="43"/>
      <c r="E11" s="43" t="s">
        <v>28</v>
      </c>
      <c r="F11" s="43"/>
      <c r="G11" s="43" t="s">
        <v>29</v>
      </c>
      <c r="H11" s="43"/>
      <c r="I11" s="43" t="s">
        <v>30</v>
      </c>
      <c r="J11" s="43"/>
      <c r="K11" s="43" t="s">
        <v>31</v>
      </c>
      <c r="L11" s="43"/>
    </row>
    <row r="12" spans="2:12" ht="27.75" customHeight="1" x14ac:dyDescent="0.15">
      <c r="B12" s="14" t="s">
        <v>32</v>
      </c>
      <c r="C12" s="46">
        <f>D32</f>
        <v>8875000</v>
      </c>
      <c r="D12" s="46"/>
      <c r="E12" s="46">
        <f>F32</f>
        <v>1750000</v>
      </c>
      <c r="F12" s="46"/>
      <c r="G12" s="46">
        <f>H32</f>
        <v>2202500</v>
      </c>
      <c r="H12" s="46"/>
      <c r="I12" s="46">
        <f>J32</f>
        <v>0</v>
      </c>
      <c r="J12" s="46"/>
      <c r="K12" s="47">
        <f>SUM(C12:J12)</f>
        <v>12827500</v>
      </c>
      <c r="L12" s="48"/>
    </row>
    <row r="13" spans="2:12" s="15" customFormat="1" ht="27.75" customHeight="1" x14ac:dyDescent="0.15">
      <c r="B13" s="14" t="s">
        <v>33</v>
      </c>
      <c r="C13" s="49">
        <f>C12/$K$12</f>
        <v>0.69187292925355681</v>
      </c>
      <c r="D13" s="50"/>
      <c r="E13" s="49">
        <f>E12/$K$12</f>
        <v>0.13642564802182811</v>
      </c>
      <c r="F13" s="50"/>
      <c r="G13" s="49">
        <f>G12/$K$12</f>
        <v>0.17170142272461508</v>
      </c>
      <c r="H13" s="50"/>
      <c r="I13" s="49">
        <f>I12/$K$12</f>
        <v>0</v>
      </c>
      <c r="J13" s="50"/>
      <c r="K13" s="50">
        <f>SUM(C13:J13)</f>
        <v>1</v>
      </c>
      <c r="L13" s="50"/>
    </row>
    <row r="14" spans="2:12" x14ac:dyDescent="0.15">
      <c r="C14" s="16"/>
      <c r="D14" s="16"/>
      <c r="E14" s="16"/>
      <c r="F14" s="16"/>
      <c r="G14" s="16"/>
      <c r="H14" s="16"/>
      <c r="I14" s="16"/>
      <c r="J14" s="16"/>
    </row>
    <row r="15" spans="2:12" s="13" customFormat="1" ht="18.75" x14ac:dyDescent="0.15">
      <c r="B15" s="19" t="s">
        <v>34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2:12" ht="16.5" customHeight="1" x14ac:dyDescent="0.15">
      <c r="J16" s="42" t="s">
        <v>18</v>
      </c>
      <c r="K16" s="42"/>
      <c r="L16" s="42"/>
    </row>
    <row r="17" spans="2:12" ht="27" customHeight="1" x14ac:dyDescent="0.15">
      <c r="B17" s="43" t="s">
        <v>35</v>
      </c>
      <c r="C17" s="43" t="s">
        <v>36</v>
      </c>
      <c r="D17" s="43"/>
      <c r="E17" s="43"/>
      <c r="F17" s="43"/>
      <c r="G17" s="43"/>
      <c r="H17" s="43"/>
      <c r="I17" s="43"/>
      <c r="J17" s="43"/>
      <c r="K17" s="43" t="s">
        <v>37</v>
      </c>
      <c r="L17" s="44"/>
    </row>
    <row r="18" spans="2:12" ht="27.75" customHeight="1" x14ac:dyDescent="0.15">
      <c r="B18" s="43"/>
      <c r="C18" s="45" t="s">
        <v>38</v>
      </c>
      <c r="D18" s="43"/>
      <c r="E18" s="43" t="s">
        <v>39</v>
      </c>
      <c r="F18" s="43"/>
      <c r="G18" s="43" t="s">
        <v>40</v>
      </c>
      <c r="H18" s="43"/>
      <c r="I18" s="43" t="s">
        <v>41</v>
      </c>
      <c r="J18" s="43"/>
      <c r="K18" s="43"/>
      <c r="L18" s="44"/>
    </row>
    <row r="19" spans="2:12" ht="22.5" customHeight="1" x14ac:dyDescent="0.15">
      <c r="B19" s="43"/>
      <c r="C19" s="14" t="s">
        <v>42</v>
      </c>
      <c r="D19" s="14" t="s">
        <v>43</v>
      </c>
      <c r="E19" s="14" t="s">
        <v>42</v>
      </c>
      <c r="F19" s="14" t="s">
        <v>43</v>
      </c>
      <c r="G19" s="14" t="s">
        <v>42</v>
      </c>
      <c r="H19" s="14" t="s">
        <v>43</v>
      </c>
      <c r="I19" s="14" t="s">
        <v>42</v>
      </c>
      <c r="J19" s="14" t="s">
        <v>43</v>
      </c>
      <c r="K19" s="14" t="s">
        <v>42</v>
      </c>
      <c r="L19" s="14" t="s">
        <v>43</v>
      </c>
    </row>
    <row r="20" spans="2:12" ht="21" customHeight="1" x14ac:dyDescent="0.15">
      <c r="B20" s="20" t="s">
        <v>44</v>
      </c>
      <c r="C20" s="18">
        <v>7</v>
      </c>
      <c r="D20" s="18">
        <v>2798000</v>
      </c>
      <c r="E20" s="18">
        <v>5</v>
      </c>
      <c r="F20" s="18">
        <v>400000</v>
      </c>
      <c r="G20" s="18"/>
      <c r="H20" s="18"/>
      <c r="I20" s="18"/>
      <c r="J20" s="18"/>
      <c r="K20" s="18">
        <f>SUM(I20,G20,E20,C20)</f>
        <v>12</v>
      </c>
      <c r="L20" s="18">
        <f>SUM(J20,H20,F20,D20)</f>
        <v>3198000</v>
      </c>
    </row>
    <row r="21" spans="2:12" ht="21" customHeight="1" x14ac:dyDescent="0.15">
      <c r="B21" s="20" t="s">
        <v>45</v>
      </c>
      <c r="C21" s="18">
        <v>3</v>
      </c>
      <c r="D21" s="18">
        <v>1041000</v>
      </c>
      <c r="E21" s="18">
        <v>8</v>
      </c>
      <c r="F21" s="18">
        <v>750000</v>
      </c>
      <c r="G21" s="18"/>
      <c r="H21" s="18"/>
      <c r="I21" s="18"/>
      <c r="J21" s="18"/>
      <c r="K21" s="18">
        <f t="shared" ref="K21:L31" si="0">SUM(I21,G21,E21,C21)</f>
        <v>11</v>
      </c>
      <c r="L21" s="18">
        <f t="shared" si="0"/>
        <v>1791000</v>
      </c>
    </row>
    <row r="22" spans="2:12" ht="21" customHeight="1" x14ac:dyDescent="0.15">
      <c r="B22" s="20" t="s">
        <v>7</v>
      </c>
      <c r="C22" s="18">
        <v>5</v>
      </c>
      <c r="D22" s="18">
        <v>1467000</v>
      </c>
      <c r="E22" s="18">
        <v>2</v>
      </c>
      <c r="F22" s="18">
        <v>200000</v>
      </c>
      <c r="G22" s="18">
        <v>1</v>
      </c>
      <c r="H22" s="18">
        <v>2102500</v>
      </c>
      <c r="I22" s="18"/>
      <c r="J22" s="18"/>
      <c r="K22" s="18">
        <f t="shared" si="0"/>
        <v>8</v>
      </c>
      <c r="L22" s="18">
        <f t="shared" si="0"/>
        <v>3769500</v>
      </c>
    </row>
    <row r="23" spans="2:12" ht="21" customHeight="1" x14ac:dyDescent="0.15">
      <c r="B23" s="20" t="s">
        <v>8</v>
      </c>
      <c r="C23" s="18">
        <v>8</v>
      </c>
      <c r="D23" s="18">
        <v>1991000</v>
      </c>
      <c r="E23" s="18">
        <v>1</v>
      </c>
      <c r="F23" s="18">
        <v>100000</v>
      </c>
      <c r="G23" s="18"/>
      <c r="H23" s="18"/>
      <c r="I23" s="18"/>
      <c r="J23" s="18"/>
      <c r="K23" s="18">
        <f t="shared" si="0"/>
        <v>9</v>
      </c>
      <c r="L23" s="18">
        <f t="shared" si="0"/>
        <v>2091000</v>
      </c>
    </row>
    <row r="24" spans="2:12" ht="21" customHeight="1" x14ac:dyDescent="0.15">
      <c r="B24" s="20" t="s">
        <v>9</v>
      </c>
      <c r="C24" s="18">
        <v>8</v>
      </c>
      <c r="D24" s="18">
        <v>1578000</v>
      </c>
      <c r="E24" s="18">
        <v>3</v>
      </c>
      <c r="F24" s="18">
        <v>300000</v>
      </c>
      <c r="G24" s="18">
        <v>1</v>
      </c>
      <c r="H24" s="18">
        <v>100000</v>
      </c>
      <c r="I24" s="18"/>
      <c r="J24" s="18"/>
      <c r="K24" s="18">
        <f t="shared" si="0"/>
        <v>12</v>
      </c>
      <c r="L24" s="18">
        <f t="shared" si="0"/>
        <v>1978000</v>
      </c>
    </row>
    <row r="25" spans="2:12" ht="21" customHeight="1" x14ac:dyDescent="0.15">
      <c r="B25" s="24" t="s">
        <v>10</v>
      </c>
      <c r="C25" s="18"/>
      <c r="D25" s="18"/>
      <c r="E25" s="18"/>
      <c r="F25" s="18"/>
      <c r="G25" s="18"/>
      <c r="H25" s="18"/>
      <c r="I25" s="18"/>
      <c r="J25" s="18"/>
      <c r="K25" s="18">
        <f t="shared" si="0"/>
        <v>0</v>
      </c>
      <c r="L25" s="18">
        <f t="shared" si="0"/>
        <v>0</v>
      </c>
    </row>
    <row r="26" spans="2:12" ht="21" customHeight="1" x14ac:dyDescent="0.15">
      <c r="B26" s="20" t="s">
        <v>11</v>
      </c>
      <c r="C26" s="18"/>
      <c r="D26" s="18"/>
      <c r="E26" s="18"/>
      <c r="F26" s="18"/>
      <c r="G26" s="18"/>
      <c r="H26" s="18"/>
      <c r="I26" s="18"/>
      <c r="J26" s="18"/>
      <c r="K26" s="18">
        <f t="shared" si="0"/>
        <v>0</v>
      </c>
      <c r="L26" s="18">
        <f t="shared" si="0"/>
        <v>0</v>
      </c>
    </row>
    <row r="27" spans="2:12" ht="21" customHeight="1" x14ac:dyDescent="0.15">
      <c r="B27" s="20" t="s">
        <v>12</v>
      </c>
      <c r="C27" s="18"/>
      <c r="D27" s="18"/>
      <c r="E27" s="18"/>
      <c r="F27" s="18"/>
      <c r="G27" s="18"/>
      <c r="H27" s="18"/>
      <c r="I27" s="18"/>
      <c r="J27" s="18"/>
      <c r="K27" s="18">
        <f t="shared" si="0"/>
        <v>0</v>
      </c>
      <c r="L27" s="18">
        <f t="shared" si="0"/>
        <v>0</v>
      </c>
    </row>
    <row r="28" spans="2:12" ht="21" customHeight="1" x14ac:dyDescent="0.15">
      <c r="B28" s="20" t="s">
        <v>13</v>
      </c>
      <c r="C28" s="18"/>
      <c r="D28" s="18"/>
      <c r="E28" s="18"/>
      <c r="F28" s="18"/>
      <c r="G28" s="18"/>
      <c r="H28" s="18"/>
      <c r="I28" s="18"/>
      <c r="J28" s="18"/>
      <c r="K28" s="18">
        <f t="shared" si="0"/>
        <v>0</v>
      </c>
      <c r="L28" s="18">
        <f t="shared" si="0"/>
        <v>0</v>
      </c>
    </row>
    <row r="29" spans="2:12" ht="21" customHeight="1" x14ac:dyDescent="0.15">
      <c r="B29" s="20" t="s">
        <v>14</v>
      </c>
      <c r="C29" s="18"/>
      <c r="D29" s="18"/>
      <c r="E29" s="18"/>
      <c r="F29" s="18"/>
      <c r="G29" s="18"/>
      <c r="H29" s="18"/>
      <c r="I29" s="18"/>
      <c r="J29" s="18"/>
      <c r="K29" s="18">
        <f t="shared" si="0"/>
        <v>0</v>
      </c>
      <c r="L29" s="18">
        <f t="shared" si="0"/>
        <v>0</v>
      </c>
    </row>
    <row r="30" spans="2:12" ht="21" customHeight="1" x14ac:dyDescent="0.15">
      <c r="B30" s="20" t="s">
        <v>46</v>
      </c>
      <c r="C30" s="18"/>
      <c r="D30" s="18"/>
      <c r="E30" s="18"/>
      <c r="F30" s="18"/>
      <c r="G30" s="18"/>
      <c r="H30" s="18"/>
      <c r="I30" s="18"/>
      <c r="J30" s="18"/>
      <c r="K30" s="18">
        <f t="shared" si="0"/>
        <v>0</v>
      </c>
      <c r="L30" s="18">
        <f t="shared" si="0"/>
        <v>0</v>
      </c>
    </row>
    <row r="31" spans="2:12" ht="21" customHeight="1" x14ac:dyDescent="0.15">
      <c r="B31" s="22" t="s">
        <v>48</v>
      </c>
      <c r="C31" s="18"/>
      <c r="D31" s="18"/>
      <c r="E31" s="18"/>
      <c r="F31" s="18"/>
      <c r="G31" s="18"/>
      <c r="H31" s="18"/>
      <c r="I31" s="18"/>
      <c r="J31" s="18"/>
      <c r="K31" s="18">
        <f t="shared" si="0"/>
        <v>0</v>
      </c>
      <c r="L31" s="18">
        <f t="shared" si="0"/>
        <v>0</v>
      </c>
    </row>
    <row r="32" spans="2:12" ht="26.25" customHeight="1" x14ac:dyDescent="0.15">
      <c r="B32" s="17" t="s">
        <v>47</v>
      </c>
      <c r="C32" s="18">
        <f t="shared" ref="C32:L32" si="1">SUM(C20:C31)</f>
        <v>31</v>
      </c>
      <c r="D32" s="18">
        <f t="shared" si="1"/>
        <v>8875000</v>
      </c>
      <c r="E32" s="18">
        <f t="shared" si="1"/>
        <v>19</v>
      </c>
      <c r="F32" s="18">
        <f t="shared" si="1"/>
        <v>1750000</v>
      </c>
      <c r="G32" s="18">
        <f t="shared" si="1"/>
        <v>2</v>
      </c>
      <c r="H32" s="18">
        <f t="shared" si="1"/>
        <v>2202500</v>
      </c>
      <c r="I32" s="18">
        <f t="shared" si="1"/>
        <v>0</v>
      </c>
      <c r="J32" s="18">
        <f t="shared" si="1"/>
        <v>0</v>
      </c>
      <c r="K32" s="18">
        <f t="shared" si="1"/>
        <v>52</v>
      </c>
      <c r="L32" s="18">
        <f t="shared" si="1"/>
        <v>12827500</v>
      </c>
    </row>
    <row r="34" spans="11:12" x14ac:dyDescent="0.15">
      <c r="K34" s="28"/>
      <c r="L34" s="28"/>
    </row>
  </sheetData>
  <mergeCells count="36">
    <mergeCell ref="B7:D7"/>
    <mergeCell ref="E7:F7"/>
    <mergeCell ref="G7:H7"/>
    <mergeCell ref="I7:J7"/>
    <mergeCell ref="K7:L7"/>
    <mergeCell ref="B1:L1"/>
    <mergeCell ref="J5:L5"/>
    <mergeCell ref="B6:D6"/>
    <mergeCell ref="E6:F6"/>
    <mergeCell ref="G6:H6"/>
    <mergeCell ref="I6:J6"/>
    <mergeCell ref="K6:L6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5" type="noConversion"/>
  <pageMargins left="0.55118110236220474" right="0.55118110236220474" top="0.82677165354330717" bottom="0.82677165354330717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3"/>
  <sheetViews>
    <sheetView zoomScaleNormal="100" workbookViewId="0">
      <selection activeCell="E5" sqref="E5:E16"/>
    </sheetView>
  </sheetViews>
  <sheetFormatPr defaultRowHeight="13.5" x14ac:dyDescent="0.15"/>
  <cols>
    <col min="1" max="1" width="3.21875" style="6" customWidth="1"/>
    <col min="2" max="2" width="11.5546875" style="1" customWidth="1"/>
    <col min="3" max="3" width="48.109375" style="3" customWidth="1"/>
    <col min="4" max="4" width="14.77734375" style="35" customWidth="1"/>
    <col min="5" max="5" width="23.6640625" style="4" customWidth="1"/>
    <col min="6" max="6" width="33.44140625" style="23" customWidth="1"/>
    <col min="7" max="7" width="8.109375" style="5" customWidth="1"/>
    <col min="8" max="8" width="14.33203125" style="2" customWidth="1"/>
    <col min="9" max="9" width="11.33203125" style="6" bestFit="1" customWidth="1"/>
    <col min="10" max="10" width="14.6640625" style="6" bestFit="1" customWidth="1"/>
    <col min="11" max="11" width="14.109375" style="6" bestFit="1" customWidth="1"/>
    <col min="12" max="16384" width="8.88671875" style="6"/>
  </cols>
  <sheetData>
    <row r="1" spans="2:8" ht="87.75" customHeight="1" x14ac:dyDescent="0.15">
      <c r="B1" s="11" t="s">
        <v>56</v>
      </c>
    </row>
    <row r="2" spans="2:8" x14ac:dyDescent="0.15">
      <c r="B2" s="7" t="s">
        <v>0</v>
      </c>
    </row>
    <row r="4" spans="2:8" x14ac:dyDescent="0.15">
      <c r="B4" s="8" t="s">
        <v>1</v>
      </c>
      <c r="C4" s="38" t="s">
        <v>2</v>
      </c>
      <c r="D4" s="36" t="s">
        <v>3</v>
      </c>
      <c r="E4" s="33" t="s">
        <v>4</v>
      </c>
      <c r="F4" s="32" t="s">
        <v>5</v>
      </c>
      <c r="G4" s="10" t="s">
        <v>6</v>
      </c>
      <c r="H4" s="9" t="s">
        <v>15</v>
      </c>
    </row>
    <row r="5" spans="2:8" x14ac:dyDescent="0.15">
      <c r="B5" s="8">
        <v>43955</v>
      </c>
      <c r="C5" s="39" t="s">
        <v>57</v>
      </c>
      <c r="D5" s="36">
        <v>100000</v>
      </c>
      <c r="E5" s="31" t="s">
        <v>53</v>
      </c>
      <c r="F5" s="32" t="s">
        <v>54</v>
      </c>
      <c r="G5" s="30" t="s">
        <v>51</v>
      </c>
      <c r="H5" s="9" t="s">
        <v>52</v>
      </c>
    </row>
    <row r="6" spans="2:8" x14ac:dyDescent="0.15">
      <c r="B6" s="8">
        <v>43955</v>
      </c>
      <c r="C6" s="39" t="s">
        <v>58</v>
      </c>
      <c r="D6" s="36">
        <v>100000</v>
      </c>
      <c r="E6" s="40" t="s">
        <v>59</v>
      </c>
      <c r="F6" s="41" t="s">
        <v>60</v>
      </c>
      <c r="G6" s="30" t="s">
        <v>50</v>
      </c>
      <c r="H6" s="9" t="s">
        <v>28</v>
      </c>
    </row>
    <row r="7" spans="2:8" x14ac:dyDescent="0.15">
      <c r="B7" s="8">
        <v>43957</v>
      </c>
      <c r="C7" s="39" t="s">
        <v>61</v>
      </c>
      <c r="D7" s="36">
        <v>56000</v>
      </c>
      <c r="E7" s="31" t="s">
        <v>62</v>
      </c>
      <c r="F7" s="32" t="s">
        <v>63</v>
      </c>
      <c r="G7" s="30" t="s">
        <v>64</v>
      </c>
      <c r="H7" s="9" t="s">
        <v>65</v>
      </c>
    </row>
    <row r="8" spans="2:8" x14ac:dyDescent="0.15">
      <c r="B8" s="8">
        <v>43958</v>
      </c>
      <c r="C8" s="39" t="s">
        <v>66</v>
      </c>
      <c r="D8" s="36">
        <v>150000</v>
      </c>
      <c r="E8" s="31" t="s">
        <v>67</v>
      </c>
      <c r="F8" s="32" t="s">
        <v>68</v>
      </c>
      <c r="G8" s="30" t="s">
        <v>69</v>
      </c>
      <c r="H8" s="9" t="s">
        <v>70</v>
      </c>
    </row>
    <row r="9" spans="2:8" x14ac:dyDescent="0.15">
      <c r="B9" s="8">
        <v>43963</v>
      </c>
      <c r="C9" s="39" t="s">
        <v>71</v>
      </c>
      <c r="D9" s="36">
        <v>79000</v>
      </c>
      <c r="E9" s="31" t="s">
        <v>72</v>
      </c>
      <c r="F9" s="32" t="s">
        <v>73</v>
      </c>
      <c r="G9" s="30" t="s">
        <v>64</v>
      </c>
      <c r="H9" s="9" t="s">
        <v>65</v>
      </c>
    </row>
    <row r="10" spans="2:8" x14ac:dyDescent="0.15">
      <c r="B10" s="8">
        <v>43964</v>
      </c>
      <c r="C10" s="39" t="s">
        <v>74</v>
      </c>
      <c r="D10" s="36">
        <v>403000</v>
      </c>
      <c r="E10" s="40" t="s">
        <v>75</v>
      </c>
      <c r="F10" s="41" t="s">
        <v>76</v>
      </c>
      <c r="G10" s="30" t="s">
        <v>64</v>
      </c>
      <c r="H10" s="9" t="s">
        <v>65</v>
      </c>
    </row>
    <row r="11" spans="2:8" x14ac:dyDescent="0.15">
      <c r="B11" s="8">
        <v>43965</v>
      </c>
      <c r="C11" s="39" t="s">
        <v>77</v>
      </c>
      <c r="D11" s="36">
        <v>250000</v>
      </c>
      <c r="E11" s="31" t="s">
        <v>78</v>
      </c>
      <c r="F11" s="32" t="s">
        <v>79</v>
      </c>
      <c r="G11" s="30" t="s">
        <v>64</v>
      </c>
      <c r="H11" s="9" t="s">
        <v>65</v>
      </c>
    </row>
    <row r="12" spans="2:8" x14ac:dyDescent="0.15">
      <c r="B12" s="8">
        <v>43971</v>
      </c>
      <c r="C12" s="39" t="s">
        <v>80</v>
      </c>
      <c r="D12" s="36">
        <v>160000</v>
      </c>
      <c r="E12" s="31" t="s">
        <v>81</v>
      </c>
      <c r="F12" s="32" t="s">
        <v>82</v>
      </c>
      <c r="G12" s="30" t="s">
        <v>64</v>
      </c>
      <c r="H12" s="9" t="s">
        <v>65</v>
      </c>
    </row>
    <row r="13" spans="2:8" x14ac:dyDescent="0.15">
      <c r="B13" s="8">
        <v>43971</v>
      </c>
      <c r="C13" s="39" t="s">
        <v>83</v>
      </c>
      <c r="D13" s="36">
        <v>252000</v>
      </c>
      <c r="E13" s="31" t="s">
        <v>84</v>
      </c>
      <c r="F13" s="32" t="s">
        <v>54</v>
      </c>
      <c r="G13" s="30" t="s">
        <v>64</v>
      </c>
      <c r="H13" s="9" t="s">
        <v>65</v>
      </c>
    </row>
    <row r="14" spans="2:8" x14ac:dyDescent="0.15">
      <c r="B14" s="8">
        <v>43971</v>
      </c>
      <c r="C14" s="39" t="s">
        <v>85</v>
      </c>
      <c r="D14" s="36">
        <v>100000</v>
      </c>
      <c r="E14" s="31" t="s">
        <v>86</v>
      </c>
      <c r="F14" s="32" t="s">
        <v>87</v>
      </c>
      <c r="G14" s="30" t="s">
        <v>69</v>
      </c>
      <c r="H14" s="9" t="s">
        <v>88</v>
      </c>
    </row>
    <row r="15" spans="2:8" x14ac:dyDescent="0.15">
      <c r="B15" s="8">
        <v>43976</v>
      </c>
      <c r="C15" s="39" t="s">
        <v>89</v>
      </c>
      <c r="D15" s="36">
        <v>278000</v>
      </c>
      <c r="E15" s="31" t="s">
        <v>90</v>
      </c>
      <c r="F15" s="32" t="s">
        <v>91</v>
      </c>
      <c r="G15" s="30" t="s">
        <v>64</v>
      </c>
      <c r="H15" s="9" t="s">
        <v>65</v>
      </c>
    </row>
    <row r="16" spans="2:8" x14ac:dyDescent="0.15">
      <c r="B16" s="8">
        <v>43979</v>
      </c>
      <c r="C16" s="39" t="s">
        <v>92</v>
      </c>
      <c r="D16" s="36">
        <v>50000</v>
      </c>
      <c r="E16" s="31" t="s">
        <v>86</v>
      </c>
      <c r="F16" s="32" t="s">
        <v>87</v>
      </c>
      <c r="G16" s="30" t="s">
        <v>69</v>
      </c>
      <c r="H16" s="9" t="s">
        <v>70</v>
      </c>
    </row>
    <row r="17" spans="2:9" x14ac:dyDescent="0.15">
      <c r="B17" s="26"/>
      <c r="C17" s="29"/>
      <c r="D17" s="37">
        <f>SUM(D5:D16)</f>
        <v>1978000</v>
      </c>
      <c r="E17" s="29"/>
      <c r="F17" s="34"/>
      <c r="G17" s="27"/>
      <c r="H17" s="9"/>
    </row>
    <row r="21" spans="2:9" x14ac:dyDescent="0.15">
      <c r="I21" s="25"/>
    </row>
    <row r="22" spans="2:9" x14ac:dyDescent="0.15">
      <c r="I22" s="25"/>
    </row>
    <row r="23" spans="2:9" x14ac:dyDescent="0.15">
      <c r="I23" s="25"/>
    </row>
  </sheetData>
  <autoFilter ref="B4:H17" xr:uid="{00000000-0009-0000-0000-000001000000}"/>
  <sortState ref="B5:H11">
    <sortCondition ref="B5:B11"/>
  </sortState>
  <phoneticPr fontId="5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총괄-원장</vt:lpstr>
      <vt:lpstr>업무추진비_원장</vt:lpstr>
      <vt:lpstr>업무추진비_원장!Print_Area</vt:lpstr>
      <vt:lpstr>'총괄-원장'!Print_Area</vt:lpstr>
      <vt:lpstr>업무추진비_원장!Print_Titles</vt:lpstr>
    </vt:vector>
  </TitlesOfParts>
  <Company>PE11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ETRI</cp:lastModifiedBy>
  <cp:lastPrinted>2016-03-10T04:37:33Z</cp:lastPrinted>
  <dcterms:created xsi:type="dcterms:W3CDTF">2013-10-22T17:51:08Z</dcterms:created>
  <dcterms:modified xsi:type="dcterms:W3CDTF">2020-06-19T01:44:57Z</dcterms:modified>
</cp:coreProperties>
</file>