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-Admin\Desktop\운영복지실_백인의\정보공개\기관업무운영추진비 및 정보공개(목록)\★★기관운영업무추진비(업로드파일들)\2019년\9월\"/>
    </mc:Choice>
  </mc:AlternateContent>
  <bookViews>
    <workbookView xWindow="0" yWindow="0" windowWidth="28800" windowHeight="12645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업무추진비_원장!$B$4:$H$16</definedName>
    <definedName name="_xlnm.Print_Area" localSheetId="1">업무추진비_원장!$B:$G</definedName>
    <definedName name="_xlnm.Print_Area" localSheetId="0">'총괄-원장'!$B$1:$L$33</definedName>
    <definedName name="_xlnm.Print_Titles" localSheetId="1">업무추진비_원장!$4:$4</definedName>
  </definedNames>
  <calcPr calcId="162913"/>
</workbook>
</file>

<file path=xl/calcChain.xml><?xml version="1.0" encoding="utf-8"?>
<calcChain xmlns="http://schemas.openxmlformats.org/spreadsheetml/2006/main">
  <c r="D16" i="5" l="1"/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L21" i="3"/>
  <c r="K21" i="3"/>
  <c r="L20" i="3"/>
  <c r="K20" i="3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<sst xmlns="http://schemas.openxmlformats.org/spreadsheetml/2006/main" count="116" uniqueCount="88">
  <si>
    <t>한국전자통신연구원</t>
    <phoneticPr fontId="5" type="noConversion"/>
  </si>
  <si>
    <t>집행일</t>
    <phoneticPr fontId="5" type="noConversion"/>
  </si>
  <si>
    <t>내역</t>
    <phoneticPr fontId="5" type="noConversion"/>
  </si>
  <si>
    <t>집행액</t>
    <phoneticPr fontId="5" type="noConversion"/>
  </si>
  <si>
    <t>상호</t>
    <phoneticPr fontId="5" type="noConversion"/>
  </si>
  <si>
    <t>주소</t>
    <phoneticPr fontId="5" type="noConversion"/>
  </si>
  <si>
    <t>결제유형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</si>
  <si>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</si>
  <si>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</si>
  <si>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</si>
  <si>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</si>
  <si>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</si>
  <si>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</si>
  <si>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</si>
  <si>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</si>
  <si>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사용용도</t>
    <phoneticPr fontId="7" type="noConversion"/>
  </si>
  <si>
    <t>한국전자통신연구원</t>
    <phoneticPr fontId="5" type="noConversion"/>
  </si>
  <si>
    <t>1. 총괄</t>
    <phoneticPr fontId="5" type="noConversion"/>
  </si>
  <si>
    <t>(금액 단위 : 원)</t>
    <phoneticPr fontId="5" type="noConversion"/>
  </si>
  <si>
    <t>이달 집행</t>
    <phoneticPr fontId="5" type="noConversion"/>
  </si>
  <si>
    <t>집행 누계</t>
    <phoneticPr fontId="5" type="noConversion"/>
  </si>
  <si>
    <t>잔액</t>
    <phoneticPr fontId="5" type="noConversion"/>
  </si>
  <si>
    <t>비고(집행율, %)</t>
    <phoneticPr fontId="5" type="noConversion"/>
  </si>
  <si>
    <t xml:space="preserve">  </t>
    <phoneticPr fontId="5" type="noConversion"/>
  </si>
  <si>
    <t>2. 사용용도별 집행 내역(연간 누계)</t>
    <phoneticPr fontId="5" type="noConversion"/>
  </si>
  <si>
    <t>(금액 단위 : 원)</t>
    <phoneticPr fontId="5" type="noConversion"/>
  </si>
  <si>
    <t>구분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</si>
  <si>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</si>
  <si>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</si>
  <si>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</si>
  <si>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</si>
  <si>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합계</t>
    <phoneticPr fontId="5" type="noConversion"/>
  </si>
  <si>
    <t>금액</t>
    <phoneticPr fontId="5" type="noConversion"/>
  </si>
  <si>
    <t>비율</t>
    <phoneticPr fontId="5" type="noConversion"/>
  </si>
  <si>
    <t>3. 월별 및 사용용도별 현황</t>
    <phoneticPr fontId="5" type="noConversion"/>
  </si>
  <si>
    <t>구분</t>
    <phoneticPr fontId="5" type="noConversion"/>
  </si>
  <si>
    <t>집행 내역</t>
    <phoneticPr fontId="5" type="noConversion"/>
  </si>
  <si>
    <t>합계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</si>
  <si>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</si>
  <si>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</si>
  <si>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</si>
  <si>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</si>
  <si>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건</t>
    <phoneticPr fontId="5" type="noConversion"/>
  </si>
  <si>
    <t>금액</t>
    <phoneticPr fontId="5" type="noConversion"/>
  </si>
  <si>
    <t>1월</t>
    <phoneticPr fontId="5" type="noConversion"/>
  </si>
  <si>
    <t>2월</t>
    <phoneticPr fontId="5" type="noConversion"/>
  </si>
  <si>
    <t>11월</t>
    <phoneticPr fontId="5" type="noConversion"/>
  </si>
  <si>
    <t>계</t>
    <phoneticPr fontId="5" type="noConversion"/>
  </si>
  <si>
    <t>12월</t>
    <phoneticPr fontId="5" type="noConversion"/>
  </si>
  <si>
    <t>2019년 예산</t>
    <phoneticPr fontId="5" type="noConversion"/>
  </si>
  <si>
    <t>법인카드</t>
    <phoneticPr fontId="5" type="noConversion"/>
  </si>
  <si>
    <t>업무협의</t>
    <phoneticPr fontId="5" type="noConversion"/>
  </si>
  <si>
    <t>업무협의</t>
    <phoneticPr fontId="5" type="noConversion"/>
  </si>
  <si>
    <t>경조비</t>
    <phoneticPr fontId="5" type="noConversion"/>
  </si>
  <si>
    <t>원장 기관운영업무추진비 집행 내역(2019년 9월 기준)</t>
    <phoneticPr fontId="7" type="noConversion"/>
  </si>
  <si>
    <t>원장 기관운영업무추진비 집행현황(2019년 9월)</t>
    <phoneticPr fontId="5" type="noConversion"/>
  </si>
  <si>
    <t>대외현안사항 업무협의(NHN 임원진 업무협의)</t>
    <phoneticPr fontId="5" type="noConversion"/>
  </si>
  <si>
    <t>한국전자통신연구원신협</t>
    <phoneticPr fontId="5" type="noConversion"/>
  </si>
  <si>
    <t>대전 유성구 가정로 218(가정동)</t>
    <phoneticPr fontId="5" type="noConversion"/>
  </si>
  <si>
    <t>리코</t>
    <phoneticPr fontId="5" type="noConversion"/>
  </si>
  <si>
    <t>업무협의</t>
    <phoneticPr fontId="5" type="noConversion"/>
  </si>
  <si>
    <t>대전광역시 유성구 노은동 63-5</t>
    <phoneticPr fontId="5" type="noConversion"/>
  </si>
  <si>
    <t>자금이체</t>
    <phoneticPr fontId="5" type="noConversion"/>
  </si>
  <si>
    <t>법인카드</t>
    <phoneticPr fontId="5" type="noConversion"/>
  </si>
  <si>
    <t>대외현안사항 업무협의(언론인 간담회)</t>
    <phoneticPr fontId="5" type="noConversion"/>
  </si>
  <si>
    <t>리코</t>
    <phoneticPr fontId="5" type="noConversion"/>
  </si>
  <si>
    <t>대전 유성구 대덕대로 598 더포엠2</t>
    <phoneticPr fontId="5" type="noConversion"/>
  </si>
  <si>
    <t>법인카드</t>
    <phoneticPr fontId="5" type="noConversion"/>
  </si>
  <si>
    <t>제8대 포항공과대학교 김○○총장 취임식 축하화환</t>
    <phoneticPr fontId="5" type="noConversion"/>
  </si>
  <si>
    <t>로뎀플라워</t>
    <phoneticPr fontId="5" type="noConversion"/>
  </si>
  <si>
    <t>디지털타임스 박○○ 편집국장 장모상 근조화환</t>
    <phoneticPr fontId="5" type="noConversion"/>
  </si>
  <si>
    <t>대외현안사항 업무협의(전임 기관장 간담회)</t>
    <phoneticPr fontId="5" type="noConversion"/>
  </si>
  <si>
    <t>일정</t>
    <phoneticPr fontId="5" type="noConversion"/>
  </si>
  <si>
    <t>대전광역시 서구 만년동 323번지</t>
    <phoneticPr fontId="5" type="noConversion"/>
  </si>
  <si>
    <t>추석 명절 축하 의전(계절품)</t>
    <phoneticPr fontId="5" type="noConversion"/>
  </si>
  <si>
    <t>한국전자통신연구원우체국</t>
    <phoneticPr fontId="5" type="noConversion"/>
  </si>
  <si>
    <t>대전광역시 유성구 가정로 218</t>
    <phoneticPr fontId="5" type="noConversion"/>
  </si>
  <si>
    <t>기타</t>
    <phoneticPr fontId="5" type="noConversion"/>
  </si>
  <si>
    <t>대외현안사항 업무협의(가온아이, NST 등)</t>
    <phoneticPr fontId="5" type="noConversion"/>
  </si>
  <si>
    <t>웅비성</t>
    <phoneticPr fontId="5" type="noConversion"/>
  </si>
  <si>
    <t>대전광역시 유성구 대덕대로 590번길 12-8</t>
    <phoneticPr fontId="5" type="noConversion"/>
  </si>
  <si>
    <t>대외현안사항 업무협의(정보보호 기업 내방)</t>
    <phoneticPr fontId="5" type="noConversion"/>
  </si>
  <si>
    <t>꽃바구니(직원사기진작)</t>
    <phoneticPr fontId="5" type="noConversion"/>
  </si>
  <si>
    <t>직원 사기진작</t>
    <phoneticPr fontId="5" type="noConversion"/>
  </si>
  <si>
    <t>대외현안사항 업무협의(해군 MOU 후속조치)</t>
    <phoneticPr fontId="5" type="noConversion"/>
  </si>
  <si>
    <t>동다송</t>
    <phoneticPr fontId="5" type="noConversion"/>
  </si>
  <si>
    <t>충남 공주시 반포면 학봉리 632-1</t>
    <phoneticPr fontId="5" type="noConversion"/>
  </si>
  <si>
    <t>디지털타임스 최○○ ICT과학부장 모친상 근조화환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</si>
</sst>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</cellStyleXfs>
  <cellXfs count="60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6" fontId="0" fillId="0" borderId="0" xfId="0" applyNumberFormat="1" applyFill="1">
      <alignment vertical="center"/>
    </xf>
    <xf numFmtId="41" fontId="3" fillId="0" borderId="0" xfId="1" applyNumberFormat="1" applyFont="1">
      <alignment vertical="center"/>
    </xf>
    <xf numFmtId="0" fontId="0" fillId="0" borderId="1" xfId="5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 horizontal="left" vertical="center" wrapText="1"/>
    </xf>
    <xf numFmtId="6" fontId="0" fillId="0" borderId="1" xfId="0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/>
    </xf>
    <xf numFmtId="176" fontId="0" fillId="0" borderId="1" xfId="1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6" fontId="8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center" wrapText="1"/>
    </xf>
    <xf numFmtId="176" fontId="0" fillId="0" borderId="1" xfId="1" quotePrefix="1" applyNumberFormat="1" applyFont="1" applyFill="1" applyBorder="1" applyAlignment="1">
      <alignment horizontal="left" vertical="center" wrapText="1"/>
    </xf>
    <xf numFmtId="176" fontId="0" fillId="0" borderId="1" xfId="0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1" fontId="3" fillId="0" borderId="1" xfId="2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 vertical="center" wrapText="1"/>
    </xf>
    <xf numFmtId="10" fontId="3" fillId="0" borderId="1" xfId="3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</cellXfs>
  <cellStyles count="10">
    <cellStyle name="백분율 2" xfId="3"/>
    <cellStyle name="쉼표 [0] 2" xfId="2"/>
    <cellStyle name="표준" xfId="0" builtinId="0"/>
    <cellStyle name="표준 2" xfId="1"/>
    <cellStyle name="표준 2 2" xfId="7"/>
    <cellStyle name="표준 2 3" xfId="9"/>
    <cellStyle name="표준 3" xfId="4"/>
    <cellStyle name="표준 3 2" xfId="8"/>
    <cellStyle name="표준 4" xfId="5"/>
    <cellStyle name="표준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66673</xdr:rowOff>
    </xdr:from>
    <xdr:to>
      <xdr:col>7</xdr:col>
      <xdr:colOff>781050</xdr:colOff>
      <xdr:row>2</xdr:row>
      <xdr:rowOff>114299</xdr:rowOff>
    </xdr:to>
    <xdr:sp macro="" textlink="">
      <xdr:nvSpPr>
        <xdr:cNvPr id="2" name="TextBox 1"/>
        <xdr:cNvSpPr txBox="1"/>
      </xdr:nvSpPr>
      <xdr:spPr>
        <a:xfrm>
          <a:off x="6848474" y="66673"/>
          <a:ext cx="1419226" cy="1333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Normal="100" zoomScaleSheetLayoutView="100" workbookViewId="0">
      <selection activeCell="E8" sqref="E8"/>
    </sheetView>
  </sheetViews>
  <sheetFormatPr defaultRowHeight="13.5" x14ac:dyDescent="0.15"/>
  <cols>
    <col min="1" max="1" width="3.44140625" style="13" customWidth="1"/>
    <col min="2" max="2" width="7.109375" style="13" customWidth="1"/>
    <col min="3" max="3" width="5.77734375" style="13" customWidth="1"/>
    <col min="4" max="4" width="12" style="13" customWidth="1"/>
    <col min="5" max="5" width="5.5546875" style="13" customWidth="1"/>
    <col min="6" max="6" width="12.44140625" style="13" customWidth="1"/>
    <col min="7" max="7" width="5.6640625" style="13" customWidth="1"/>
    <col min="8" max="8" width="11.44140625" style="13" customWidth="1"/>
    <col min="9" max="9" width="5.5546875" style="13" customWidth="1"/>
    <col min="10" max="10" width="11" style="13" customWidth="1"/>
    <col min="11" max="11" width="5.6640625" style="13" customWidth="1"/>
    <col min="12" max="12" width="11.88671875" style="13" customWidth="1"/>
    <col min="13" max="16384" width="8.88671875" style="13"/>
  </cols>
  <sheetData>
    <row r="1" spans="2:12" ht="47.25" customHeight="1" x14ac:dyDescent="0.15">
      <c r="B1" s="54" t="s">
        <v>54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7.25" customHeight="1" x14ac:dyDescent="0.15">
      <c r="B2" s="22" t="s">
        <v>16</v>
      </c>
      <c r="C2" s="22"/>
      <c r="D2" s="22"/>
      <c r="E2" s="22"/>
    </row>
    <row r="4" spans="2:12" s="14" customFormat="1" ht="18.75" x14ac:dyDescent="0.15"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6.5" customHeight="1" x14ac:dyDescent="0.15">
      <c r="J5" s="55" t="s">
        <v>18</v>
      </c>
      <c r="K5" s="55"/>
      <c r="L5" s="55"/>
    </row>
    <row r="6" spans="2:12" ht="26.25" customHeight="1" x14ac:dyDescent="0.15">
      <c r="B6" s="56" t="s">
        <v>49</v>
      </c>
      <c r="C6" s="46"/>
      <c r="D6" s="46"/>
      <c r="E6" s="46" t="s">
        <v>19</v>
      </c>
      <c r="F6" s="46"/>
      <c r="G6" s="48" t="s">
        <v>20</v>
      </c>
      <c r="H6" s="46"/>
      <c r="I6" s="46" t="s">
        <v>21</v>
      </c>
      <c r="J6" s="46"/>
      <c r="K6" s="46" t="s">
        <v>22</v>
      </c>
      <c r="L6" s="46"/>
    </row>
    <row r="7" spans="2:12" ht="26.25" customHeight="1" x14ac:dyDescent="0.15">
      <c r="B7" s="57">
        <v>25000000</v>
      </c>
      <c r="C7" s="57"/>
      <c r="D7" s="57"/>
      <c r="E7" s="58">
        <v>1404200</v>
      </c>
      <c r="F7" s="58"/>
      <c r="G7" s="57">
        <f>L32</f>
        <v>15687700</v>
      </c>
      <c r="H7" s="57"/>
      <c r="I7" s="57">
        <f>B7-G7</f>
        <v>9312300</v>
      </c>
      <c r="J7" s="57"/>
      <c r="K7" s="59">
        <f>G7/B7</f>
        <v>0.62750799999999995</v>
      </c>
      <c r="L7" s="59"/>
    </row>
    <row r="8" spans="2:12" x14ac:dyDescent="0.15">
      <c r="F8" s="13" t="s">
        <v>23</v>
      </c>
    </row>
    <row r="9" spans="2:12" s="14" customFormat="1" ht="18.75" x14ac:dyDescent="0.15">
      <c r="B9" s="20" t="s">
        <v>24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12" ht="15" customHeight="1" x14ac:dyDescent="0.15">
      <c r="J10" s="45" t="s">
        <v>25</v>
      </c>
      <c r="K10" s="45"/>
      <c r="L10" s="45"/>
    </row>
    <row r="11" spans="2:12" ht="27.75" customHeight="1" x14ac:dyDescent="0.15">
      <c r="B11" s="15" t="s">
        <v>26</v>
      </c>
      <c r="C11" s="48" t="s">
        <v>27</v>
      </c>
      <c r="D11" s="46"/>
      <c r="E11" s="46" t="s">
        <v>28</v>
      </c>
      <c r="F11" s="46"/>
      <c r="G11" s="46" t="s">
        <v>29</v>
      </c>
      <c r="H11" s="46"/>
      <c r="I11" s="46" t="s">
        <v>30</v>
      </c>
      <c r="J11" s="46"/>
      <c r="K11" s="46" t="s">
        <v>31</v>
      </c>
      <c r="L11" s="46"/>
    </row>
    <row r="12" spans="2:12" ht="27.75" customHeight="1" x14ac:dyDescent="0.15">
      <c r="B12" s="15" t="s">
        <v>32</v>
      </c>
      <c r="C12" s="49">
        <f>D32</f>
        <v>13894500</v>
      </c>
      <c r="D12" s="49"/>
      <c r="E12" s="49">
        <f>F32</f>
        <v>1450000</v>
      </c>
      <c r="F12" s="49"/>
      <c r="G12" s="49">
        <f>H32</f>
        <v>300000</v>
      </c>
      <c r="H12" s="49"/>
      <c r="I12" s="49">
        <f>J32</f>
        <v>43200</v>
      </c>
      <c r="J12" s="49"/>
      <c r="K12" s="50">
        <f>SUM(C12:J12)</f>
        <v>15687700</v>
      </c>
      <c r="L12" s="51"/>
    </row>
    <row r="13" spans="2:12" s="16" customFormat="1" ht="27.75" customHeight="1" x14ac:dyDescent="0.15">
      <c r="B13" s="15" t="s">
        <v>33</v>
      </c>
      <c r="C13" s="52">
        <f>C12/$K$12</f>
        <v>0.8856938875679673</v>
      </c>
      <c r="D13" s="53"/>
      <c r="E13" s="52">
        <f>E12/$K$12</f>
        <v>9.2429100505491565E-2</v>
      </c>
      <c r="F13" s="53"/>
      <c r="G13" s="52">
        <f>G12/$K$12</f>
        <v>1.9123262173549978E-2</v>
      </c>
      <c r="H13" s="53"/>
      <c r="I13" s="52">
        <f>I12/$K$12</f>
        <v>2.753749752991197E-3</v>
      </c>
      <c r="J13" s="53"/>
      <c r="K13" s="53">
        <f>SUM(C13:J13)</f>
        <v>1</v>
      </c>
      <c r="L13" s="53"/>
    </row>
    <row r="14" spans="2:12" x14ac:dyDescent="0.15">
      <c r="C14" s="17"/>
      <c r="D14" s="17"/>
      <c r="E14" s="17"/>
      <c r="F14" s="17"/>
      <c r="G14" s="17"/>
      <c r="H14" s="17"/>
      <c r="I14" s="17"/>
      <c r="J14" s="17"/>
    </row>
    <row r="15" spans="2:12" s="14" customFormat="1" ht="18.75" x14ac:dyDescent="0.15">
      <c r="B15" s="20" t="s">
        <v>34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2:12" ht="16.5" customHeight="1" x14ac:dyDescent="0.15">
      <c r="J16" s="45" t="s">
        <v>18</v>
      </c>
      <c r="K16" s="45"/>
      <c r="L16" s="45"/>
    </row>
    <row r="17" spans="2:12" ht="27" customHeight="1" x14ac:dyDescent="0.15">
      <c r="B17" s="46" t="s">
        <v>35</v>
      </c>
      <c r="C17" s="46" t="s">
        <v>36</v>
      </c>
      <c r="D17" s="46"/>
      <c r="E17" s="46"/>
      <c r="F17" s="46"/>
      <c r="G17" s="46"/>
      <c r="H17" s="46"/>
      <c r="I17" s="46"/>
      <c r="J17" s="46"/>
      <c r="K17" s="46" t="s">
        <v>37</v>
      </c>
      <c r="L17" s="47"/>
    </row>
    <row r="18" spans="2:12" ht="27.75" customHeight="1" x14ac:dyDescent="0.15">
      <c r="B18" s="46"/>
      <c r="C18" s="48" t="s">
        <v>38</v>
      </c>
      <c r="D18" s="46"/>
      <c r="E18" s="46" t="s">
        <v>39</v>
      </c>
      <c r="F18" s="46"/>
      <c r="G18" s="46" t="s">
        <v>40</v>
      </c>
      <c r="H18" s="46"/>
      <c r="I18" s="46" t="s">
        <v>41</v>
      </c>
      <c r="J18" s="46"/>
      <c r="K18" s="46"/>
      <c r="L18" s="47"/>
    </row>
    <row r="19" spans="2:12" ht="22.5" customHeight="1" x14ac:dyDescent="0.15">
      <c r="B19" s="46"/>
      <c r="C19" s="15" t="s">
        <v>42</v>
      </c>
      <c r="D19" s="15" t="s">
        <v>43</v>
      </c>
      <c r="E19" s="15" t="s">
        <v>42</v>
      </c>
      <c r="F19" s="15" t="s">
        <v>43</v>
      </c>
      <c r="G19" s="15" t="s">
        <v>42</v>
      </c>
      <c r="H19" s="15" t="s">
        <v>43</v>
      </c>
      <c r="I19" s="15" t="s">
        <v>42</v>
      </c>
      <c r="J19" s="15" t="s">
        <v>43</v>
      </c>
      <c r="K19" s="15" t="s">
        <v>42</v>
      </c>
      <c r="L19" s="15" t="s">
        <v>43</v>
      </c>
    </row>
    <row r="20" spans="2:12" ht="21" customHeight="1" x14ac:dyDescent="0.15">
      <c r="B20" s="21" t="s">
        <v>44</v>
      </c>
      <c r="C20" s="19"/>
      <c r="D20" s="19"/>
      <c r="E20" s="19">
        <v>1</v>
      </c>
      <c r="F20" s="19">
        <v>100000</v>
      </c>
      <c r="G20" s="19"/>
      <c r="H20" s="19"/>
      <c r="I20" s="19"/>
      <c r="J20" s="19"/>
      <c r="K20" s="19">
        <f>SUM(I20,G20,E20,C20)</f>
        <v>1</v>
      </c>
      <c r="L20" s="19">
        <f>SUM(J20,H20,F20,D20)</f>
        <v>100000</v>
      </c>
    </row>
    <row r="21" spans="2:12" ht="21" customHeight="1" x14ac:dyDescent="0.15">
      <c r="B21" s="21" t="s">
        <v>45</v>
      </c>
      <c r="C21" s="19"/>
      <c r="D21" s="19"/>
      <c r="E21" s="19">
        <v>1</v>
      </c>
      <c r="F21" s="19">
        <v>100000</v>
      </c>
      <c r="G21" s="19"/>
      <c r="H21" s="19"/>
      <c r="I21" s="19"/>
      <c r="J21" s="19"/>
      <c r="K21" s="19">
        <f t="shared" ref="K21:L31" si="0">SUM(I21,G21,E21,C21)</f>
        <v>1</v>
      </c>
      <c r="L21" s="19">
        <f t="shared" si="0"/>
        <v>100000</v>
      </c>
    </row>
    <row r="22" spans="2:12" ht="21" customHeight="1" x14ac:dyDescent="0.15">
      <c r="B22" s="21" t="s">
        <v>7</v>
      </c>
      <c r="C22" s="19">
        <v>0</v>
      </c>
      <c r="D22" s="19"/>
      <c r="E22" s="19">
        <v>0</v>
      </c>
      <c r="F22" s="19"/>
      <c r="G22" s="19">
        <v>0</v>
      </c>
      <c r="H22" s="19"/>
      <c r="I22" s="19">
        <v>0</v>
      </c>
      <c r="J22" s="19"/>
      <c r="K22" s="19">
        <v>0</v>
      </c>
      <c r="L22" s="19">
        <f t="shared" si="0"/>
        <v>0</v>
      </c>
    </row>
    <row r="23" spans="2:12" ht="21" customHeight="1" x14ac:dyDescent="0.15">
      <c r="B23" s="21" t="s">
        <v>8</v>
      </c>
      <c r="C23" s="19">
        <v>10</v>
      </c>
      <c r="D23" s="19">
        <v>2164000</v>
      </c>
      <c r="E23" s="19">
        <v>3</v>
      </c>
      <c r="F23" s="19">
        <v>200000</v>
      </c>
      <c r="G23" s="19"/>
      <c r="H23" s="19"/>
      <c r="I23" s="19"/>
      <c r="J23" s="19"/>
      <c r="K23" s="19">
        <f t="shared" si="0"/>
        <v>13</v>
      </c>
      <c r="L23" s="19">
        <f t="shared" si="0"/>
        <v>2364000</v>
      </c>
    </row>
    <row r="24" spans="2:12" ht="21" customHeight="1" x14ac:dyDescent="0.15">
      <c r="B24" s="21" t="s">
        <v>9</v>
      </c>
      <c r="C24" s="19">
        <v>7</v>
      </c>
      <c r="D24" s="19">
        <v>2266000</v>
      </c>
      <c r="E24" s="19">
        <v>2</v>
      </c>
      <c r="F24" s="19">
        <v>150000</v>
      </c>
      <c r="G24" s="19"/>
      <c r="H24" s="19"/>
      <c r="I24" s="19"/>
      <c r="J24" s="19"/>
      <c r="K24" s="19">
        <f t="shared" si="0"/>
        <v>9</v>
      </c>
      <c r="L24" s="19">
        <f t="shared" si="0"/>
        <v>2416000</v>
      </c>
    </row>
    <row r="25" spans="2:12" ht="21" customHeight="1" x14ac:dyDescent="0.15">
      <c r="B25" s="25" t="s">
        <v>10</v>
      </c>
      <c r="C25" s="19">
        <v>14</v>
      </c>
      <c r="D25" s="19">
        <v>2797000</v>
      </c>
      <c r="E25" s="19">
        <v>4</v>
      </c>
      <c r="F25" s="19">
        <v>250000</v>
      </c>
      <c r="G25" s="19"/>
      <c r="H25" s="19"/>
      <c r="I25" s="19"/>
      <c r="J25" s="19"/>
      <c r="K25" s="19">
        <f t="shared" si="0"/>
        <v>18</v>
      </c>
      <c r="L25" s="19">
        <f t="shared" si="0"/>
        <v>3047000</v>
      </c>
    </row>
    <row r="26" spans="2:12" ht="21" customHeight="1" x14ac:dyDescent="0.15">
      <c r="B26" s="21" t="s">
        <v>11</v>
      </c>
      <c r="C26" s="19">
        <v>13</v>
      </c>
      <c r="D26" s="19">
        <v>3590000</v>
      </c>
      <c r="E26" s="19">
        <v>4</v>
      </c>
      <c r="F26" s="19">
        <v>300000</v>
      </c>
      <c r="G26" s="19">
        <v>2</v>
      </c>
      <c r="H26" s="19">
        <v>200000</v>
      </c>
      <c r="I26" s="19"/>
      <c r="J26" s="19"/>
      <c r="K26" s="19">
        <f t="shared" si="0"/>
        <v>19</v>
      </c>
      <c r="L26" s="19">
        <f t="shared" si="0"/>
        <v>4090000</v>
      </c>
    </row>
    <row r="27" spans="2:12" ht="21" customHeight="1" x14ac:dyDescent="0.15">
      <c r="B27" s="21" t="s">
        <v>12</v>
      </c>
      <c r="C27" s="19">
        <v>7</v>
      </c>
      <c r="D27" s="19">
        <v>2116500</v>
      </c>
      <c r="E27" s="19">
        <v>1</v>
      </c>
      <c r="F27" s="19">
        <v>50000</v>
      </c>
      <c r="G27" s="19"/>
      <c r="H27" s="19"/>
      <c r="I27" s="19"/>
      <c r="J27" s="19"/>
      <c r="K27" s="19">
        <f t="shared" si="0"/>
        <v>8</v>
      </c>
      <c r="L27" s="19">
        <f t="shared" si="0"/>
        <v>2166500</v>
      </c>
    </row>
    <row r="28" spans="2:12" ht="21" customHeight="1" x14ac:dyDescent="0.15">
      <c r="B28" s="21" t="s">
        <v>13</v>
      </c>
      <c r="C28" s="19">
        <v>6</v>
      </c>
      <c r="D28" s="19">
        <v>961000</v>
      </c>
      <c r="E28" s="19">
        <v>3</v>
      </c>
      <c r="F28" s="19">
        <v>300000</v>
      </c>
      <c r="G28" s="19">
        <v>1</v>
      </c>
      <c r="H28" s="19">
        <v>100000</v>
      </c>
      <c r="I28" s="19">
        <v>1</v>
      </c>
      <c r="J28" s="19">
        <v>43200</v>
      </c>
      <c r="K28" s="19">
        <f t="shared" si="0"/>
        <v>11</v>
      </c>
      <c r="L28" s="19">
        <f t="shared" si="0"/>
        <v>1404200</v>
      </c>
    </row>
    <row r="29" spans="2:12" ht="21" customHeight="1" x14ac:dyDescent="0.15">
      <c r="B29" s="21" t="s">
        <v>14</v>
      </c>
      <c r="C29" s="19"/>
      <c r="D29" s="19"/>
      <c r="E29" s="19"/>
      <c r="F29" s="19"/>
      <c r="G29" s="19"/>
      <c r="H29" s="19"/>
      <c r="I29" s="19"/>
      <c r="J29" s="19"/>
      <c r="K29" s="19">
        <f t="shared" si="0"/>
        <v>0</v>
      </c>
      <c r="L29" s="19">
        <f t="shared" si="0"/>
        <v>0</v>
      </c>
    </row>
    <row r="30" spans="2:12" ht="21" customHeight="1" x14ac:dyDescent="0.15">
      <c r="B30" s="21" t="s">
        <v>46</v>
      </c>
      <c r="C30" s="19"/>
      <c r="D30" s="19"/>
      <c r="E30" s="19"/>
      <c r="F30" s="19"/>
      <c r="G30" s="19"/>
      <c r="H30" s="19"/>
      <c r="I30" s="19"/>
      <c r="J30" s="19"/>
      <c r="K30" s="19">
        <f t="shared" si="0"/>
        <v>0</v>
      </c>
      <c r="L30" s="19">
        <f t="shared" si="0"/>
        <v>0</v>
      </c>
    </row>
    <row r="31" spans="2:12" ht="21" customHeight="1" x14ac:dyDescent="0.15">
      <c r="B31" s="23" t="s">
        <v>48</v>
      </c>
      <c r="C31" s="19"/>
      <c r="D31" s="19"/>
      <c r="E31" s="19"/>
      <c r="F31" s="19"/>
      <c r="G31" s="19"/>
      <c r="H31" s="19"/>
      <c r="I31" s="19"/>
      <c r="J31" s="19"/>
      <c r="K31" s="19">
        <f t="shared" si="0"/>
        <v>0</v>
      </c>
      <c r="L31" s="19">
        <f t="shared" si="0"/>
        <v>0</v>
      </c>
    </row>
    <row r="32" spans="2:12" ht="26.25" customHeight="1" x14ac:dyDescent="0.15">
      <c r="B32" s="18" t="s">
        <v>47</v>
      </c>
      <c r="C32" s="19">
        <f t="shared" ref="C32:L32" si="1">SUM(C20:C31)</f>
        <v>57</v>
      </c>
      <c r="D32" s="19">
        <f t="shared" si="1"/>
        <v>13894500</v>
      </c>
      <c r="E32" s="19">
        <f t="shared" si="1"/>
        <v>19</v>
      </c>
      <c r="F32" s="19">
        <f t="shared" si="1"/>
        <v>1450000</v>
      </c>
      <c r="G32" s="19">
        <f t="shared" si="1"/>
        <v>3</v>
      </c>
      <c r="H32" s="19">
        <f t="shared" si="1"/>
        <v>300000</v>
      </c>
      <c r="I32" s="19">
        <f t="shared" si="1"/>
        <v>1</v>
      </c>
      <c r="J32" s="19">
        <f t="shared" si="1"/>
        <v>43200</v>
      </c>
      <c r="K32" s="19">
        <f t="shared" si="1"/>
        <v>80</v>
      </c>
      <c r="L32" s="19">
        <f t="shared" si="1"/>
        <v>15687700</v>
      </c>
    </row>
    <row r="34" spans="11:12" x14ac:dyDescent="0.15">
      <c r="K34" s="27"/>
      <c r="L34" s="27"/>
    </row>
  </sheetData>
  <mergeCells count="36">
    <mergeCell ref="B7:D7"/>
    <mergeCell ref="E7:F7"/>
    <mergeCell ref="G7:H7"/>
    <mergeCell ref="I7:J7"/>
    <mergeCell ref="K7:L7"/>
    <mergeCell ref="B1:L1"/>
    <mergeCell ref="J5:L5"/>
    <mergeCell ref="B6:D6"/>
    <mergeCell ref="E6:F6"/>
    <mergeCell ref="G6:H6"/>
    <mergeCell ref="I6:J6"/>
    <mergeCell ref="K6:L6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5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Normal="100" workbookViewId="0">
      <pane xSplit="2" ySplit="4" topLeftCell="C5" activePane="bottomRight" state="frozen"/>
      <selection pane="topRight" activeCell="H1" sqref="H1"/>
      <selection pane="bottomLeft" activeCell="A5" sqref="A5"/>
      <selection pane="bottomRight" activeCell="C23" sqref="C23"/>
    </sheetView>
  </sheetViews>
  <sheetFormatPr defaultRowHeight="13.5" x14ac:dyDescent="0.15"/>
  <cols>
    <col min="1" max="1" width="3.21875" style="6" customWidth="1"/>
    <col min="2" max="2" width="11.5546875" style="1" customWidth="1"/>
    <col min="3" max="3" width="56.21875" style="3" customWidth="1"/>
    <col min="4" max="4" width="14.77734375" style="31" customWidth="1"/>
    <col min="5" max="5" width="24.21875" style="4" customWidth="1"/>
    <col min="6" max="6" width="33.44140625" style="24" customWidth="1"/>
    <col min="7" max="7" width="8.109375" style="5" customWidth="1"/>
    <col min="8" max="8" width="14.88671875" style="2" customWidth="1"/>
    <col min="9" max="9" width="11.33203125" style="6" bestFit="1" customWidth="1"/>
    <col min="10" max="10" width="14.6640625" style="6" bestFit="1" customWidth="1"/>
    <col min="11" max="11" width="14.109375" style="6" bestFit="1" customWidth="1"/>
    <col min="12" max="16384" width="8.88671875" style="6"/>
  </cols>
  <sheetData>
    <row r="1" spans="2:8" ht="87.75" customHeight="1" x14ac:dyDescent="0.15">
      <c r="B1" s="12" t="s">
        <v>55</v>
      </c>
    </row>
    <row r="2" spans="2:8" x14ac:dyDescent="0.15">
      <c r="B2" s="7" t="s">
        <v>0</v>
      </c>
    </row>
    <row r="4" spans="2:8" x14ac:dyDescent="0.15">
      <c r="B4" s="8" t="s">
        <v>1</v>
      </c>
      <c r="C4" s="10" t="s">
        <v>2</v>
      </c>
      <c r="D4" s="32" t="s">
        <v>3</v>
      </c>
      <c r="E4" s="33" t="s">
        <v>4</v>
      </c>
      <c r="F4" s="34" t="s">
        <v>5</v>
      </c>
      <c r="G4" s="11" t="s">
        <v>6</v>
      </c>
      <c r="H4" s="9" t="s">
        <v>15</v>
      </c>
    </row>
    <row r="5" spans="2:8" x14ac:dyDescent="0.15">
      <c r="B5" s="8">
        <v>43710</v>
      </c>
      <c r="C5" s="29" t="s">
        <v>56</v>
      </c>
      <c r="D5" s="32">
        <v>42000</v>
      </c>
      <c r="E5" s="35" t="s">
        <v>57</v>
      </c>
      <c r="F5" s="34" t="s">
        <v>58</v>
      </c>
      <c r="G5" s="30" t="s">
        <v>50</v>
      </c>
      <c r="H5" s="9" t="s">
        <v>51</v>
      </c>
    </row>
    <row r="6" spans="2:8" x14ac:dyDescent="0.15">
      <c r="B6" s="8">
        <v>43711</v>
      </c>
      <c r="C6" s="29" t="s">
        <v>64</v>
      </c>
      <c r="D6" s="32">
        <v>208000</v>
      </c>
      <c r="E6" s="35" t="s">
        <v>65</v>
      </c>
      <c r="F6" s="34" t="s">
        <v>66</v>
      </c>
      <c r="G6" s="30" t="s">
        <v>67</v>
      </c>
      <c r="H6" s="9" t="s">
        <v>52</v>
      </c>
    </row>
    <row r="7" spans="2:8" x14ac:dyDescent="0.15">
      <c r="B7" s="8">
        <v>43711</v>
      </c>
      <c r="C7" s="29" t="s">
        <v>68</v>
      </c>
      <c r="D7" s="32">
        <v>100000</v>
      </c>
      <c r="E7" s="35" t="s">
        <v>69</v>
      </c>
      <c r="F7" s="34" t="s">
        <v>61</v>
      </c>
      <c r="G7" s="30" t="s">
        <v>62</v>
      </c>
      <c r="H7" s="9" t="s">
        <v>53</v>
      </c>
    </row>
    <row r="8" spans="2:8" x14ac:dyDescent="0.15">
      <c r="B8" s="8">
        <v>43711</v>
      </c>
      <c r="C8" s="29" t="s">
        <v>70</v>
      </c>
      <c r="D8" s="32">
        <v>100000</v>
      </c>
      <c r="E8" s="35" t="s">
        <v>69</v>
      </c>
      <c r="F8" s="34" t="s">
        <v>61</v>
      </c>
      <c r="G8" s="30" t="s">
        <v>62</v>
      </c>
      <c r="H8" s="9" t="s">
        <v>53</v>
      </c>
    </row>
    <row r="9" spans="2:8" x14ac:dyDescent="0.15">
      <c r="B9" s="8">
        <v>43713</v>
      </c>
      <c r="C9" s="29" t="s">
        <v>71</v>
      </c>
      <c r="D9" s="32">
        <v>250000</v>
      </c>
      <c r="E9" s="35" t="s">
        <v>72</v>
      </c>
      <c r="F9" s="34" t="s">
        <v>73</v>
      </c>
      <c r="G9" s="30" t="s">
        <v>67</v>
      </c>
      <c r="H9" s="9" t="s">
        <v>52</v>
      </c>
    </row>
    <row r="10" spans="2:8" x14ac:dyDescent="0.15">
      <c r="B10" s="8">
        <v>43714</v>
      </c>
      <c r="C10" s="29" t="s">
        <v>74</v>
      </c>
      <c r="D10" s="32">
        <v>43200</v>
      </c>
      <c r="E10" s="35" t="s">
        <v>75</v>
      </c>
      <c r="F10" s="34" t="s">
        <v>76</v>
      </c>
      <c r="G10" s="30" t="s">
        <v>67</v>
      </c>
      <c r="H10" s="9" t="s">
        <v>77</v>
      </c>
    </row>
    <row r="11" spans="2:8" x14ac:dyDescent="0.15">
      <c r="B11" s="8">
        <v>43714</v>
      </c>
      <c r="C11" s="29" t="s">
        <v>78</v>
      </c>
      <c r="D11" s="32">
        <v>240000</v>
      </c>
      <c r="E11" s="35" t="s">
        <v>79</v>
      </c>
      <c r="F11" s="34" t="s">
        <v>80</v>
      </c>
      <c r="G11" s="30" t="s">
        <v>67</v>
      </c>
      <c r="H11" s="28" t="s">
        <v>60</v>
      </c>
    </row>
    <row r="12" spans="2:8" x14ac:dyDescent="0.15">
      <c r="B12" s="8">
        <v>43718</v>
      </c>
      <c r="C12" s="29" t="s">
        <v>81</v>
      </c>
      <c r="D12" s="32">
        <v>149000</v>
      </c>
      <c r="E12" s="35" t="s">
        <v>59</v>
      </c>
      <c r="F12" s="34" t="s">
        <v>66</v>
      </c>
      <c r="G12" s="30" t="s">
        <v>67</v>
      </c>
      <c r="H12" s="9" t="s">
        <v>52</v>
      </c>
    </row>
    <row r="13" spans="2:8" x14ac:dyDescent="0.15">
      <c r="B13" s="8">
        <v>43725</v>
      </c>
      <c r="C13" s="29" t="s">
        <v>82</v>
      </c>
      <c r="D13" s="32">
        <v>100000</v>
      </c>
      <c r="E13" s="35" t="s">
        <v>69</v>
      </c>
      <c r="F13" s="34" t="s">
        <v>61</v>
      </c>
      <c r="G13" s="30" t="s">
        <v>62</v>
      </c>
      <c r="H13" s="28" t="s">
        <v>83</v>
      </c>
    </row>
    <row r="14" spans="2:8" x14ac:dyDescent="0.15">
      <c r="B14" s="8">
        <v>43732</v>
      </c>
      <c r="C14" s="29" t="s">
        <v>84</v>
      </c>
      <c r="D14" s="32">
        <v>72000</v>
      </c>
      <c r="E14" s="43" t="s">
        <v>85</v>
      </c>
      <c r="F14" s="44" t="s">
        <v>86</v>
      </c>
      <c r="G14" s="30" t="s">
        <v>63</v>
      </c>
      <c r="H14" s="9" t="s">
        <v>60</v>
      </c>
    </row>
    <row r="15" spans="2:8" x14ac:dyDescent="0.15">
      <c r="B15" s="8">
        <v>43735</v>
      </c>
      <c r="C15" s="29" t="s">
        <v>87</v>
      </c>
      <c r="D15" s="32">
        <v>100000</v>
      </c>
      <c r="E15" s="35" t="s">
        <v>69</v>
      </c>
      <c r="F15" s="34" t="s">
        <v>61</v>
      </c>
      <c r="G15" s="30" t="s">
        <v>62</v>
      </c>
      <c r="H15" s="9" t="s">
        <v>53</v>
      </c>
    </row>
    <row r="16" spans="2:8" ht="21" customHeight="1" x14ac:dyDescent="0.15">
      <c r="B16" s="36"/>
      <c r="C16" s="38"/>
      <c r="D16" s="39">
        <f>SUM(D5:D15)</f>
        <v>1404200</v>
      </c>
      <c r="E16" s="40"/>
      <c r="F16" s="41"/>
      <c r="G16" s="42"/>
      <c r="H16" s="37"/>
    </row>
    <row r="19" spans="9:9" x14ac:dyDescent="0.15">
      <c r="I19" s="26"/>
    </row>
    <row r="20" spans="9:9" x14ac:dyDescent="0.15">
      <c r="I20" s="26"/>
    </row>
    <row r="21" spans="9:9" x14ac:dyDescent="0.15">
      <c r="I21" s="26"/>
    </row>
  </sheetData>
  <autoFilter ref="B4:H16"/>
  <sortState ref="A5:Q18">
    <sortCondition ref="B5:B18"/>
  </sortState>
  <phoneticPr fontId="5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ETRI-Admin</cp:lastModifiedBy>
  <cp:lastPrinted>2016-03-10T04:37:33Z</cp:lastPrinted>
  <dcterms:created xsi:type="dcterms:W3CDTF">2013-10-22T17:51:08Z</dcterms:created>
  <dcterms:modified xsi:type="dcterms:W3CDTF">2019-10-11T01:36:29Z</dcterms:modified>
</cp:coreProperties>
</file>