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600" yWindow="300" windowWidth="15795" windowHeight="7740"/>
  </bookViews>
  <sheets>
    <sheet name="총괄-감사" sheetId="4" r:id="rId1"/>
    <sheet name="업무추진비_감사" sheetId="6" r:id="rId2"/>
  </sheets>
  <definedNames>
    <definedName name="_xlnm._FilterDatabase" localSheetId="1" hidden="1">업무추진비_감사!$B$4:$N$4</definedName>
    <definedName name="_xlnm.Print_Area" localSheetId="1">업무추진비_감사!$B:$M</definedName>
    <definedName name="_xlnm.Print_Area" localSheetId="0">'총괄-감사'!$B:$L</definedName>
    <definedName name="_xlnm.Print_Titles" localSheetId="1">업무추진비_감사!$4:$4</definedName>
  </definedNames>
  <calcPr calcId="145621"/>
</workbook>
</file>

<file path=xl/calcChain.xml><?xml version="1.0" encoding="utf-8"?>
<calcChain xmlns="http://schemas.openxmlformats.org/spreadsheetml/2006/main">
  <c r="I11" i="6" l="1"/>
  <c r="F10" i="6"/>
  <c r="E10" i="6"/>
  <c r="F9" i="6" l="1"/>
  <c r="E9" i="6"/>
  <c r="F8" i="6" l="1"/>
  <c r="E8" i="6"/>
  <c r="F7" i="6"/>
  <c r="E7" i="6"/>
  <c r="F6" i="6"/>
  <c r="E6" i="6"/>
  <c r="F5" i="6"/>
  <c r="E5" i="6"/>
  <c r="J32" i="4" l="1"/>
  <c r="I12" i="4" s="1"/>
  <c r="I32" i="4"/>
  <c r="H32" i="4"/>
  <c r="G12" i="4" s="1"/>
  <c r="G32" i="4"/>
  <c r="F32" i="4"/>
  <c r="E12" i="4" s="1"/>
  <c r="E32" i="4"/>
  <c r="D32" i="4"/>
  <c r="C12" i="4" s="1"/>
  <c r="C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32" i="4" l="1"/>
  <c r="G7" i="4" s="1"/>
  <c r="K7" i="4" s="1"/>
  <c r="K32" i="4"/>
  <c r="K12" i="4"/>
  <c r="C13" i="4" l="1"/>
  <c r="I7" i="4"/>
  <c r="I13" i="4"/>
  <c r="G13" i="4"/>
  <c r="E13" i="4"/>
  <c r="K13" i="4" l="1"/>
</calcChain>
</file>

<file path=xl/sharedStrings.xml><?xml version="1.0" encoding="utf-8"?>
<sst xmlns="http://schemas.openxmlformats.org/spreadsheetml/2006/main" count="94" uniqueCount="71">
  <si>
    <t>한국전자통신연구원</t>
    <phoneticPr fontId="4" type="noConversion"/>
  </si>
  <si>
    <t>연도</t>
    <phoneticPr fontId="4" type="noConversion"/>
  </si>
  <si>
    <t>월</t>
    <phoneticPr fontId="4" type="noConversion"/>
  </si>
  <si>
    <t>내역</t>
    <phoneticPr fontId="4" type="noConversion"/>
  </si>
  <si>
    <t>집행액</t>
    <phoneticPr fontId="4" type="noConversion"/>
  </si>
  <si>
    <t>상호</t>
    <phoneticPr fontId="4" type="noConversion"/>
  </si>
  <si>
    <t>주소</t>
    <phoneticPr fontId="4" type="noConversion"/>
  </si>
  <si>
    <t>결제유형</t>
    <phoneticPr fontId="4" type="noConversion"/>
  </si>
  <si>
    <t>3월</t>
  </si>
  <si>
    <t>4월</t>
  </si>
  <si>
    <t>5월</t>
  </si>
  <si>
    <t>6월</t>
  </si>
  <si>
    <t>7월</t>
  </si>
  <si>
    <t>8월</t>
  </si>
  <si>
    <t>9월</t>
  </si>
  <si>
    <t>10월</t>
  </si>
  <si>
    <t>(금액 단위 : 원)</t>
    <phoneticPr fontId="4" type="noConversion"/>
  </si>
  <si>
    <t>비율</t>
    <phoneticPr fontId="4" type="noConversion"/>
  </si>
  <si>
    <t>3. 월별 및 사용용도별 현황</t>
    <phoneticPr fontId="4" type="noConversion"/>
  </si>
  <si>
    <t>구분</t>
    <phoneticPr fontId="4" type="noConversion"/>
  </si>
  <si>
    <t>집행 내역</t>
    <phoneticPr fontId="4" type="noConversion"/>
  </si>
  <si>
    <t>합계</t>
    <phoneticPr fontId="4" type="noConversion"/>
  </si>
  <si>
    <t>회의, 업무협의 등</t>
    <phoneticPr fontId="4" type="noConversion"/>
  </si>
  <si>
    <t>경조비</t>
    <phoneticPr fontId="4" type="noConversion"/>
  </si>
  <si>
    <t>직원 사기진작</t>
    <phoneticPr fontId="4" type="noConversion"/>
  </si>
  <si>
    <t>기타</t>
    <phoneticPr fontId="4" type="noConversion"/>
  </si>
  <si>
    <t>건</t>
    <phoneticPr fontId="4" type="noConversion"/>
  </si>
  <si>
    <t>금액</t>
    <phoneticPr fontId="4" type="noConversion"/>
  </si>
  <si>
    <t>1월</t>
    <phoneticPr fontId="4" type="noConversion"/>
  </si>
  <si>
    <t>2월</t>
    <phoneticPr fontId="4" type="noConversion"/>
  </si>
  <si>
    <t>11월</t>
    <phoneticPr fontId="4" type="noConversion"/>
  </si>
  <si>
    <t>12월</t>
    <phoneticPr fontId="4" type="noConversion"/>
  </si>
  <si>
    <t>계</t>
    <phoneticPr fontId="4" type="noConversion"/>
  </si>
  <si>
    <t>한국전자통신연구원</t>
    <phoneticPr fontId="4" type="noConversion"/>
  </si>
  <si>
    <t>1. 총괄</t>
    <phoneticPr fontId="4" type="noConversion"/>
  </si>
  <si>
    <t>(금액 단위 : 원)</t>
    <phoneticPr fontId="4" type="noConversion"/>
  </si>
  <si>
    <t>이달 집행</t>
    <phoneticPr fontId="4" type="noConversion"/>
  </si>
  <si>
    <t>집행 누계</t>
    <phoneticPr fontId="4" type="noConversion"/>
  </si>
  <si>
    <t>잔액</t>
    <phoneticPr fontId="4" type="noConversion"/>
  </si>
  <si>
    <t>비고(집행율, %)</t>
    <phoneticPr fontId="4" type="noConversion"/>
  </si>
  <si>
    <t xml:space="preserve">  </t>
    <phoneticPr fontId="4" type="noConversion"/>
  </si>
  <si>
    <t>2. 사용용도별 집행 내역(연간 누계)</t>
    <phoneticPr fontId="4" type="noConversion"/>
  </si>
  <si>
    <t>회의, 업무협의, 간담회 등</t>
    <phoneticPr fontId="4" type="noConversion"/>
  </si>
  <si>
    <t>집행부서</t>
    <phoneticPr fontId="4" type="noConversion"/>
  </si>
  <si>
    <t>사용용도</t>
    <phoneticPr fontId="6" type="noConversion"/>
  </si>
  <si>
    <t>집행일</t>
    <phoneticPr fontId="4" type="noConversion"/>
  </si>
  <si>
    <t>감사 기관운영업무추진비 집행현황(2014년)</t>
    <phoneticPr fontId="4" type="noConversion"/>
  </si>
  <si>
    <r>
      <t>201</t>
    </r>
    <r>
      <rPr>
        <sz val="11"/>
        <rFont val="돋움"/>
        <family val="3"/>
        <charset val="129"/>
      </rPr>
      <t>4</t>
    </r>
    <r>
      <rPr>
        <sz val="11"/>
        <rFont val="돋움"/>
        <family val="3"/>
        <charset val="129"/>
      </rPr>
      <t>년 예산</t>
    </r>
    <phoneticPr fontId="4" type="noConversion"/>
  </si>
  <si>
    <t>감사</t>
    <phoneticPr fontId="4" type="noConversion"/>
  </si>
  <si>
    <t>법인카드</t>
    <phoneticPr fontId="4" type="noConversion"/>
  </si>
  <si>
    <t>감사</t>
    <phoneticPr fontId="4" type="noConversion"/>
  </si>
  <si>
    <t>감사 기관운영업무추진비 집행 내역(2014년 7월 기준)</t>
    <phoneticPr fontId="6" type="noConversion"/>
  </si>
  <si>
    <t>감사실 직원 업무 간담회</t>
    <phoneticPr fontId="4" type="noConversion"/>
  </si>
  <si>
    <t>김동주의 복어찬가</t>
    <phoneticPr fontId="4" type="noConversion"/>
  </si>
  <si>
    <t>대전 유성구 유성대로 1233 (장동,1)</t>
    <phoneticPr fontId="4" type="noConversion"/>
  </si>
  <si>
    <t>직원 격려 및 의견수렴</t>
    <phoneticPr fontId="4" type="noConversion"/>
  </si>
  <si>
    <t>개성만두&amp;족발</t>
    <phoneticPr fontId="4" type="noConversion"/>
  </si>
  <si>
    <t>대전 서구 만년로68번길 45(만년동 2층)</t>
    <phoneticPr fontId="4" type="noConversion"/>
  </si>
  <si>
    <t>안전정보보안팀 청원경찰 간담회</t>
    <phoneticPr fontId="4" type="noConversion"/>
  </si>
  <si>
    <t>옥천명가</t>
    <phoneticPr fontId="4" type="noConversion"/>
  </si>
  <si>
    <t>대전 유성구 도룡동 397-27 1층</t>
    <phoneticPr fontId="4" type="noConversion"/>
  </si>
  <si>
    <t>감사업무 간담회</t>
    <phoneticPr fontId="4" type="noConversion"/>
  </si>
  <si>
    <t>아리고개식당</t>
    <phoneticPr fontId="4" type="noConversion"/>
  </si>
  <si>
    <t>대전 유성구 전민동 산 5-1</t>
    <phoneticPr fontId="4" type="noConversion"/>
  </si>
  <si>
    <t>박속낙지</t>
    <phoneticPr fontId="4" type="noConversion"/>
  </si>
  <si>
    <t>대전 유성구 하기동 18</t>
    <phoneticPr fontId="4" type="noConversion"/>
  </si>
  <si>
    <t>감사</t>
    <phoneticPr fontId="4" type="noConversion"/>
  </si>
  <si>
    <t>감사 업무협의</t>
    <phoneticPr fontId="4" type="noConversion"/>
  </si>
  <si>
    <t>삿뽀로대전점㈜엔타스</t>
    <phoneticPr fontId="4" type="noConversion"/>
  </si>
  <si>
    <t>대전 서구 대덕대로 366(만년동, 해가든센트럴파크2층201-1)</t>
  </si>
  <si>
    <t>법인카드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</si>
</sst>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₩&quot;#,##0;[Red]\-&quot;₩&quot;#,##0"/>
    <numFmt numFmtId="41" formatCode="_-* #,##0_-;\-* #,##0_-;_-* &quot;-&quot;_-;_-@_-"/>
    <numFmt numFmtId="176" formatCode="&quot;₩&quot;#,##0_);[Red]\(&quot;₩&quot;#,##0\)"/>
    <numFmt numFmtId="177" formatCode="0_);[Red]\(0\)"/>
  </numFmts>
  <fonts count="1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b/>
      <sz val="14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8"/>
      <name val="맑은 고딕"/>
      <family val="2"/>
      <charset val="129"/>
    </font>
    <font>
      <b/>
      <sz val="11"/>
      <name val="돋움"/>
      <family val="3"/>
      <charset val="129"/>
    </font>
    <font>
      <b/>
      <sz val="16"/>
      <name val="돋움"/>
      <family val="3"/>
      <charset val="129"/>
    </font>
    <font>
      <sz val="12"/>
      <name val="돋움"/>
      <family val="3"/>
      <charset val="129"/>
    </font>
    <font>
      <b/>
      <sz val="11"/>
      <color indexed="12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8">
    <xf numFmtId="0" fontId="0" fillId="0" borderId="0" xfId="0">
      <alignment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41" fontId="0" fillId="0" borderId="0" xfId="0" applyNumberForma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176" fontId="2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horizontal="left" vertical="center"/>
    </xf>
    <xf numFmtId="176" fontId="0" fillId="0" borderId="0" xfId="0" applyNumberFormat="1" applyFill="1">
      <alignment vertical="center"/>
    </xf>
    <xf numFmtId="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2" fillId="0" borderId="0" xfId="1" applyFont="1">
      <alignment vertical="center"/>
    </xf>
    <xf numFmtId="0" fontId="7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right" vertical="center" indent="1"/>
    </xf>
    <xf numFmtId="0" fontId="2" fillId="0" borderId="0" xfId="1" applyFont="1" applyAlignment="1">
      <alignment vertical="center"/>
    </xf>
    <xf numFmtId="41" fontId="2" fillId="0" borderId="1" xfId="2" applyFont="1" applyBorder="1">
      <alignment vertical="center"/>
    </xf>
    <xf numFmtId="41" fontId="5" fillId="0" borderId="1" xfId="4" applyNumberFormat="1" applyFont="1" applyBorder="1">
      <alignment vertical="center"/>
    </xf>
    <xf numFmtId="41" fontId="2" fillId="0" borderId="1" xfId="2" applyFont="1" applyFill="1" applyBorder="1">
      <alignment vertical="center"/>
    </xf>
    <xf numFmtId="0" fontId="2" fillId="0" borderId="1" xfId="1" applyFont="1" applyBorder="1">
      <alignment vertical="center"/>
    </xf>
    <xf numFmtId="0" fontId="7" fillId="0" borderId="1" xfId="1" applyFont="1" applyFill="1" applyBorder="1" applyAlignment="1">
      <alignment horizontal="center" vertical="center"/>
    </xf>
    <xf numFmtId="41" fontId="2" fillId="0" borderId="1" xfId="0" applyNumberFormat="1" applyFont="1" applyBorder="1">
      <alignment vertical="center"/>
    </xf>
    <xf numFmtId="41" fontId="0" fillId="0" borderId="1" xfId="0" applyNumberFormat="1" applyBorder="1">
      <alignment vertical="center"/>
    </xf>
    <xf numFmtId="6" fontId="0" fillId="0" borderId="0" xfId="0" applyNumberFormat="1" applyFill="1">
      <alignment vertical="center"/>
    </xf>
    <xf numFmtId="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20" fontId="0" fillId="0" borderId="1" xfId="0" applyNumberFormat="1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right" vertical="center"/>
    </xf>
    <xf numFmtId="0" fontId="0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41" fontId="2" fillId="0" borderId="1" xfId="2" applyFont="1" applyBorder="1" applyAlignment="1">
      <alignment horizontal="center" vertical="center"/>
    </xf>
    <xf numFmtId="41" fontId="10" fillId="0" borderId="1" xfId="2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10" fontId="2" fillId="0" borderId="1" xfId="3" applyNumberFormat="1" applyFont="1" applyBorder="1" applyAlignment="1">
      <alignment horizontal="right" vertical="center" wrapText="1"/>
    </xf>
    <xf numFmtId="10" fontId="2" fillId="0" borderId="1" xfId="3" applyNumberFormat="1" applyFont="1" applyBorder="1" applyAlignment="1">
      <alignment horizontal="right" vertical="center"/>
    </xf>
    <xf numFmtId="41" fontId="2" fillId="0" borderId="1" xfId="2" applyFont="1" applyBorder="1" applyAlignment="1">
      <alignment horizontal="right" vertical="center" wrapText="1"/>
    </xf>
    <xf numFmtId="41" fontId="2" fillId="0" borderId="1" xfId="2" applyFont="1" applyBorder="1" applyAlignment="1">
      <alignment horizontal="right" vertical="center"/>
    </xf>
    <xf numFmtId="41" fontId="10" fillId="0" borderId="1" xfId="1" applyNumberFormat="1" applyFont="1" applyBorder="1" applyAlignment="1">
      <alignment horizontal="right" vertical="center"/>
    </xf>
    <xf numFmtId="0" fontId="10" fillId="0" borderId="1" xfId="1" applyFont="1" applyBorder="1" applyAlignment="1">
      <alignment horizontal="right" vertical="center"/>
    </xf>
    <xf numFmtId="0" fontId="2" fillId="0" borderId="1" xfId="1" applyFont="1" applyBorder="1" applyAlignment="1">
      <alignment vertical="center"/>
    </xf>
  </cellXfs>
  <cellStyles count="5">
    <cellStyle name="백분율 2" xfId="3"/>
    <cellStyle name="쉼표 [0] 2" xfId="2"/>
    <cellStyle name="표준" xfId="0" builtinId="0"/>
    <cellStyle name="표준 2" xfId="1"/>
    <cellStyle name="표준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0</xdr:row>
      <xdr:rowOff>76199</xdr:rowOff>
    </xdr:from>
    <xdr:to>
      <xdr:col>13</xdr:col>
      <xdr:colOff>742951</xdr:colOff>
      <xdr:row>2</xdr:row>
      <xdr:rowOff>85724</xdr:rowOff>
    </xdr:to>
    <xdr:sp macro="" textlink="">
      <xdr:nvSpPr>
        <xdr:cNvPr id="5" name="TextBox 4"/>
        <xdr:cNvSpPr txBox="1"/>
      </xdr:nvSpPr>
      <xdr:spPr>
        <a:xfrm>
          <a:off x="6953250" y="76199"/>
          <a:ext cx="1419226" cy="13049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ko-KR" altLang="en-US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사용용도 구분</a:t>
          </a:r>
          <a:endParaRPr lang="en-US" altLang="ko-KR" sz="1100" b="0" i="0" u="sng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회의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altLang="ko-K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업무협의 등    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경조비</a:t>
          </a:r>
          <a:endParaRPr lang="en-US" altLang="ko-K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직원 사기진작           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기타</a:t>
          </a:r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abSelected="1" zoomScaleNormal="100" zoomScaleSheetLayoutView="100" workbookViewId="0">
      <selection activeCell="B3" sqref="B3"/>
    </sheetView>
  </sheetViews>
  <sheetFormatPr defaultRowHeight="13.5" x14ac:dyDescent="0.15"/>
  <cols>
    <col min="1" max="1" width="3.44140625" style="19" customWidth="1"/>
    <col min="2" max="2" width="7.109375" style="19" customWidth="1"/>
    <col min="3" max="3" width="5.6640625" style="19" customWidth="1"/>
    <col min="4" max="4" width="12.44140625" style="19" bestFit="1" customWidth="1"/>
    <col min="5" max="5" width="5.88671875" style="19" customWidth="1"/>
    <col min="6" max="6" width="12.44140625" style="19" bestFit="1" customWidth="1"/>
    <col min="7" max="7" width="5.77734375" style="19" customWidth="1"/>
    <col min="8" max="8" width="11.44140625" style="19" bestFit="1" customWidth="1"/>
    <col min="9" max="9" width="6" style="19" customWidth="1"/>
    <col min="10" max="10" width="8.77734375" style="19" customWidth="1"/>
    <col min="11" max="11" width="5.77734375" style="19" customWidth="1"/>
    <col min="12" max="12" width="12.6640625" style="19" bestFit="1" customWidth="1"/>
    <col min="13" max="16384" width="8.88671875" style="19"/>
  </cols>
  <sheetData>
    <row r="1" spans="2:12" ht="47.25" customHeight="1" x14ac:dyDescent="0.15">
      <c r="B1" s="42" t="s">
        <v>51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2" ht="17.25" customHeight="1" x14ac:dyDescent="0.15">
      <c r="B2" s="35" t="s">
        <v>33</v>
      </c>
      <c r="C2" s="35"/>
      <c r="D2" s="35"/>
      <c r="E2" s="35"/>
    </row>
    <row r="4" spans="2:12" s="20" customFormat="1" ht="18.75" x14ac:dyDescent="0.15">
      <c r="B4" s="41" t="s">
        <v>34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2:12" ht="16.5" customHeight="1" x14ac:dyDescent="0.15">
      <c r="J5" s="43" t="s">
        <v>35</v>
      </c>
      <c r="K5" s="43"/>
      <c r="L5" s="43"/>
    </row>
    <row r="6" spans="2:12" ht="26.25" customHeight="1" x14ac:dyDescent="0.15">
      <c r="B6" s="44" t="s">
        <v>47</v>
      </c>
      <c r="C6" s="45"/>
      <c r="D6" s="45"/>
      <c r="E6" s="45" t="s">
        <v>36</v>
      </c>
      <c r="F6" s="45"/>
      <c r="G6" s="46" t="s">
        <v>37</v>
      </c>
      <c r="H6" s="45"/>
      <c r="I6" s="45" t="s">
        <v>38</v>
      </c>
      <c r="J6" s="45"/>
      <c r="K6" s="45" t="s">
        <v>39</v>
      </c>
      <c r="L6" s="45"/>
    </row>
    <row r="7" spans="2:12" ht="26.25" customHeight="1" x14ac:dyDescent="0.15">
      <c r="B7" s="47">
        <v>11610000</v>
      </c>
      <c r="C7" s="47"/>
      <c r="D7" s="47"/>
      <c r="E7" s="48">
        <v>1087000</v>
      </c>
      <c r="F7" s="48"/>
      <c r="G7" s="47">
        <f>L32</f>
        <v>5204000</v>
      </c>
      <c r="H7" s="47"/>
      <c r="I7" s="47">
        <f>B7-G7</f>
        <v>6406000</v>
      </c>
      <c r="J7" s="47"/>
      <c r="K7" s="49">
        <f>G7/B7</f>
        <v>0.44823428079242034</v>
      </c>
      <c r="L7" s="49"/>
    </row>
    <row r="8" spans="2:12" x14ac:dyDescent="0.15">
      <c r="F8" s="19" t="s">
        <v>40</v>
      </c>
    </row>
    <row r="9" spans="2:12" s="20" customFormat="1" ht="18.75" x14ac:dyDescent="0.15">
      <c r="B9" s="41" t="s">
        <v>41</v>
      </c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2:12" ht="15" customHeight="1" x14ac:dyDescent="0.15">
      <c r="J10" s="50" t="s">
        <v>16</v>
      </c>
      <c r="K10" s="50"/>
      <c r="L10" s="50"/>
    </row>
    <row r="11" spans="2:12" ht="27.75" customHeight="1" x14ac:dyDescent="0.15">
      <c r="B11" s="21" t="s">
        <v>19</v>
      </c>
      <c r="C11" s="46" t="s">
        <v>22</v>
      </c>
      <c r="D11" s="45"/>
      <c r="E11" s="45" t="s">
        <v>23</v>
      </c>
      <c r="F11" s="45"/>
      <c r="G11" s="45" t="s">
        <v>24</v>
      </c>
      <c r="H11" s="45"/>
      <c r="I11" s="45" t="s">
        <v>25</v>
      </c>
      <c r="J11" s="45"/>
      <c r="K11" s="45" t="s">
        <v>21</v>
      </c>
      <c r="L11" s="45"/>
    </row>
    <row r="12" spans="2:12" ht="26.25" customHeight="1" x14ac:dyDescent="0.15">
      <c r="B12" s="21" t="s">
        <v>27</v>
      </c>
      <c r="C12" s="53">
        <f>D32</f>
        <v>4384000</v>
      </c>
      <c r="D12" s="54"/>
      <c r="E12" s="54">
        <f>F32</f>
        <v>0</v>
      </c>
      <c r="F12" s="54"/>
      <c r="G12" s="54">
        <f>H32</f>
        <v>820000</v>
      </c>
      <c r="H12" s="54"/>
      <c r="I12" s="54">
        <f>J32</f>
        <v>0</v>
      </c>
      <c r="J12" s="54"/>
      <c r="K12" s="55">
        <f>SUM(C12:J12)</f>
        <v>5204000</v>
      </c>
      <c r="L12" s="56"/>
    </row>
    <row r="13" spans="2:12" s="22" customFormat="1" ht="26.25" customHeight="1" x14ac:dyDescent="0.15">
      <c r="B13" s="21" t="s">
        <v>17</v>
      </c>
      <c r="C13" s="51">
        <f>C12/$K$12</f>
        <v>0.84242890084550348</v>
      </c>
      <c r="D13" s="52"/>
      <c r="E13" s="51">
        <f>E12/$K$12</f>
        <v>0</v>
      </c>
      <c r="F13" s="52"/>
      <c r="G13" s="51">
        <f>G12/$K$12</f>
        <v>0.15757109915449655</v>
      </c>
      <c r="H13" s="52"/>
      <c r="I13" s="51">
        <f>I12/$K$12</f>
        <v>0</v>
      </c>
      <c r="J13" s="52"/>
      <c r="K13" s="52">
        <f>SUM(C13:J13)</f>
        <v>1</v>
      </c>
      <c r="L13" s="52"/>
    </row>
    <row r="14" spans="2:12" x14ac:dyDescent="0.15">
      <c r="C14" s="23"/>
      <c r="D14" s="23"/>
      <c r="E14" s="23"/>
      <c r="F14" s="23"/>
      <c r="G14" s="23"/>
      <c r="H14" s="23"/>
      <c r="I14" s="23"/>
      <c r="J14" s="23"/>
    </row>
    <row r="15" spans="2:12" s="20" customFormat="1" ht="18.75" x14ac:dyDescent="0.15">
      <c r="B15" s="41" t="s">
        <v>18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2:12" ht="16.5" customHeight="1" x14ac:dyDescent="0.15">
      <c r="J16" s="50" t="s">
        <v>16</v>
      </c>
      <c r="K16" s="50"/>
      <c r="L16" s="50"/>
    </row>
    <row r="17" spans="2:12" ht="27" customHeight="1" x14ac:dyDescent="0.15">
      <c r="B17" s="45" t="s">
        <v>19</v>
      </c>
      <c r="C17" s="45" t="s">
        <v>20</v>
      </c>
      <c r="D17" s="45"/>
      <c r="E17" s="45"/>
      <c r="F17" s="45"/>
      <c r="G17" s="45"/>
      <c r="H17" s="45"/>
      <c r="I17" s="45"/>
      <c r="J17" s="45"/>
      <c r="K17" s="45" t="s">
        <v>21</v>
      </c>
      <c r="L17" s="57"/>
    </row>
    <row r="18" spans="2:12" ht="27.75" customHeight="1" x14ac:dyDescent="0.15">
      <c r="B18" s="45"/>
      <c r="C18" s="46" t="s">
        <v>42</v>
      </c>
      <c r="D18" s="45"/>
      <c r="E18" s="45" t="s">
        <v>23</v>
      </c>
      <c r="F18" s="45"/>
      <c r="G18" s="45" t="s">
        <v>24</v>
      </c>
      <c r="H18" s="45"/>
      <c r="I18" s="45" t="s">
        <v>25</v>
      </c>
      <c r="J18" s="45"/>
      <c r="K18" s="45"/>
      <c r="L18" s="57"/>
    </row>
    <row r="19" spans="2:12" ht="22.5" customHeight="1" x14ac:dyDescent="0.15">
      <c r="B19" s="45"/>
      <c r="C19" s="21" t="s">
        <v>26</v>
      </c>
      <c r="D19" s="21" t="s">
        <v>27</v>
      </c>
      <c r="E19" s="21" t="s">
        <v>26</v>
      </c>
      <c r="F19" s="21" t="s">
        <v>27</v>
      </c>
      <c r="G19" s="21" t="s">
        <v>26</v>
      </c>
      <c r="H19" s="21" t="s">
        <v>27</v>
      </c>
      <c r="I19" s="21" t="s">
        <v>26</v>
      </c>
      <c r="J19" s="21" t="s">
        <v>27</v>
      </c>
      <c r="K19" s="21" t="s">
        <v>26</v>
      </c>
      <c r="L19" s="21" t="s">
        <v>27</v>
      </c>
    </row>
    <row r="20" spans="2:12" ht="21" customHeight="1" x14ac:dyDescent="0.15">
      <c r="B20" s="21" t="s">
        <v>28</v>
      </c>
      <c r="C20" s="24">
        <v>5</v>
      </c>
      <c r="D20" s="30">
        <v>718000</v>
      </c>
      <c r="E20" s="26"/>
      <c r="F20" s="30"/>
      <c r="G20" s="26">
        <v>1</v>
      </c>
      <c r="H20" s="24">
        <v>97000</v>
      </c>
      <c r="I20" s="26"/>
      <c r="J20" s="24"/>
      <c r="K20" s="24">
        <f t="shared" ref="K20:L31" si="0">C20+E20+G20+I20</f>
        <v>6</v>
      </c>
      <c r="L20" s="24">
        <f t="shared" si="0"/>
        <v>815000</v>
      </c>
    </row>
    <row r="21" spans="2:12" ht="21" customHeight="1" x14ac:dyDescent="0.15">
      <c r="B21" s="21" t="s">
        <v>29</v>
      </c>
      <c r="C21" s="24">
        <v>5</v>
      </c>
      <c r="D21" s="30">
        <v>1109000</v>
      </c>
      <c r="E21" s="26"/>
      <c r="F21" s="30"/>
      <c r="G21" s="26">
        <v>1</v>
      </c>
      <c r="H21" s="10">
        <v>152000</v>
      </c>
      <c r="I21" s="26"/>
      <c r="J21" s="24"/>
      <c r="K21" s="24">
        <f t="shared" si="0"/>
        <v>6</v>
      </c>
      <c r="L21" s="24">
        <f t="shared" si="0"/>
        <v>1261000</v>
      </c>
    </row>
    <row r="22" spans="2:12" ht="21" customHeight="1" x14ac:dyDescent="0.15">
      <c r="B22" s="21" t="s">
        <v>8</v>
      </c>
      <c r="C22" s="24">
        <v>2</v>
      </c>
      <c r="D22" s="30">
        <v>216000</v>
      </c>
      <c r="E22" s="26"/>
      <c r="F22" s="30"/>
      <c r="G22" s="26"/>
      <c r="H22" s="25"/>
      <c r="I22" s="26"/>
      <c r="J22" s="24"/>
      <c r="K22" s="24">
        <f t="shared" si="0"/>
        <v>2</v>
      </c>
      <c r="L22" s="24">
        <f t="shared" si="0"/>
        <v>216000</v>
      </c>
    </row>
    <row r="23" spans="2:12" ht="21" customHeight="1" x14ac:dyDescent="0.15">
      <c r="B23" s="21" t="s">
        <v>9</v>
      </c>
      <c r="C23" s="24"/>
      <c r="D23" s="30"/>
      <c r="E23" s="26"/>
      <c r="F23" s="29"/>
      <c r="G23" s="26">
        <v>1</v>
      </c>
      <c r="H23" s="25">
        <v>220000</v>
      </c>
      <c r="I23" s="26"/>
      <c r="J23" s="24"/>
      <c r="K23" s="24">
        <f t="shared" si="0"/>
        <v>1</v>
      </c>
      <c r="L23" s="24">
        <f t="shared" si="0"/>
        <v>220000</v>
      </c>
    </row>
    <row r="24" spans="2:12" ht="21" customHeight="1" x14ac:dyDescent="0.15">
      <c r="B24" s="21" t="s">
        <v>10</v>
      </c>
      <c r="C24" s="24">
        <v>4</v>
      </c>
      <c r="D24" s="30">
        <v>644000</v>
      </c>
      <c r="E24" s="26"/>
      <c r="F24" s="25"/>
      <c r="G24" s="26">
        <v>1</v>
      </c>
      <c r="H24" s="24">
        <v>246000</v>
      </c>
      <c r="I24" s="26"/>
      <c r="J24" s="24"/>
      <c r="K24" s="24">
        <f t="shared" si="0"/>
        <v>5</v>
      </c>
      <c r="L24" s="24">
        <f t="shared" si="0"/>
        <v>890000</v>
      </c>
    </row>
    <row r="25" spans="2:12" ht="21" customHeight="1" x14ac:dyDescent="0.15">
      <c r="B25" s="21" t="s">
        <v>11</v>
      </c>
      <c r="C25" s="24">
        <v>4</v>
      </c>
      <c r="D25" s="30">
        <v>715000</v>
      </c>
      <c r="E25" s="26"/>
      <c r="F25" s="29"/>
      <c r="G25" s="26"/>
      <c r="H25" s="24"/>
      <c r="I25" s="26"/>
      <c r="J25" s="25"/>
      <c r="K25" s="24">
        <f t="shared" si="0"/>
        <v>4</v>
      </c>
      <c r="L25" s="24">
        <f t="shared" si="0"/>
        <v>715000</v>
      </c>
    </row>
    <row r="26" spans="2:12" ht="21" customHeight="1" x14ac:dyDescent="0.15">
      <c r="B26" s="21" t="s">
        <v>12</v>
      </c>
      <c r="C26" s="24">
        <v>5</v>
      </c>
      <c r="D26" s="29">
        <v>982000</v>
      </c>
      <c r="E26" s="26"/>
      <c r="F26" s="25"/>
      <c r="G26" s="26">
        <v>1</v>
      </c>
      <c r="H26" s="27">
        <v>105000</v>
      </c>
      <c r="I26" s="26"/>
      <c r="J26" s="24"/>
      <c r="K26" s="24">
        <f t="shared" si="0"/>
        <v>6</v>
      </c>
      <c r="L26" s="24">
        <f t="shared" si="0"/>
        <v>1087000</v>
      </c>
    </row>
    <row r="27" spans="2:12" ht="21" customHeight="1" x14ac:dyDescent="0.15">
      <c r="B27" s="21" t="s">
        <v>13</v>
      </c>
      <c r="C27" s="24"/>
      <c r="D27" s="30"/>
      <c r="E27" s="26"/>
      <c r="F27" s="30"/>
      <c r="G27" s="26"/>
      <c r="H27" s="24"/>
      <c r="I27" s="26"/>
      <c r="J27" s="24"/>
      <c r="K27" s="24">
        <f t="shared" si="0"/>
        <v>0</v>
      </c>
      <c r="L27" s="24">
        <f t="shared" si="0"/>
        <v>0</v>
      </c>
    </row>
    <row r="28" spans="2:12" ht="21" customHeight="1" x14ac:dyDescent="0.15">
      <c r="B28" s="34" t="s">
        <v>14</v>
      </c>
      <c r="C28" s="24"/>
      <c r="D28" s="30"/>
      <c r="E28" s="26"/>
      <c r="F28" s="30"/>
      <c r="G28" s="26"/>
      <c r="H28" s="24"/>
      <c r="I28" s="26"/>
      <c r="J28" s="24"/>
      <c r="K28" s="24">
        <f t="shared" si="0"/>
        <v>0</v>
      </c>
      <c r="L28" s="24">
        <f t="shared" si="0"/>
        <v>0</v>
      </c>
    </row>
    <row r="29" spans="2:12" ht="21" customHeight="1" x14ac:dyDescent="0.15">
      <c r="B29" s="34" t="s">
        <v>15</v>
      </c>
      <c r="C29" s="24"/>
      <c r="D29" s="30"/>
      <c r="E29" s="26"/>
      <c r="F29" s="30"/>
      <c r="G29" s="26"/>
      <c r="H29" s="24"/>
      <c r="I29" s="26"/>
      <c r="J29" s="24"/>
      <c r="K29" s="24">
        <f t="shared" si="0"/>
        <v>0</v>
      </c>
      <c r="L29" s="24">
        <f t="shared" si="0"/>
        <v>0</v>
      </c>
    </row>
    <row r="30" spans="2:12" ht="21" customHeight="1" x14ac:dyDescent="0.15">
      <c r="B30" s="34" t="s">
        <v>30</v>
      </c>
      <c r="C30" s="24"/>
      <c r="D30" s="30"/>
      <c r="E30" s="26"/>
      <c r="F30" s="30"/>
      <c r="G30" s="26"/>
      <c r="H30" s="24"/>
      <c r="I30" s="26"/>
      <c r="J30" s="24"/>
      <c r="K30" s="24">
        <f t="shared" si="0"/>
        <v>0</v>
      </c>
      <c r="L30" s="24">
        <f t="shared" si="0"/>
        <v>0</v>
      </c>
    </row>
    <row r="31" spans="2:12" ht="21" customHeight="1" x14ac:dyDescent="0.15">
      <c r="B31" s="34" t="s">
        <v>31</v>
      </c>
      <c r="C31" s="24"/>
      <c r="D31" s="30"/>
      <c r="E31" s="26"/>
      <c r="F31" s="30"/>
      <c r="G31" s="26"/>
      <c r="H31" s="24"/>
      <c r="I31" s="26"/>
      <c r="J31" s="24"/>
      <c r="K31" s="24">
        <f t="shared" si="0"/>
        <v>0</v>
      </c>
      <c r="L31" s="24">
        <f t="shared" si="0"/>
        <v>0</v>
      </c>
    </row>
    <row r="32" spans="2:12" ht="26.25" customHeight="1" x14ac:dyDescent="0.15">
      <c r="B32" s="28" t="s">
        <v>32</v>
      </c>
      <c r="C32" s="24">
        <f t="shared" ref="C32:L32" si="1">SUM(C20:C31)</f>
        <v>25</v>
      </c>
      <c r="D32" s="26">
        <f t="shared" si="1"/>
        <v>4384000</v>
      </c>
      <c r="E32" s="26">
        <f t="shared" si="1"/>
        <v>0</v>
      </c>
      <c r="F32" s="26">
        <f t="shared" si="1"/>
        <v>0</v>
      </c>
      <c r="G32" s="26">
        <f t="shared" si="1"/>
        <v>5</v>
      </c>
      <c r="H32" s="26">
        <f t="shared" si="1"/>
        <v>820000</v>
      </c>
      <c r="I32" s="26">
        <f t="shared" si="1"/>
        <v>0</v>
      </c>
      <c r="J32" s="26">
        <f t="shared" si="1"/>
        <v>0</v>
      </c>
      <c r="K32" s="26">
        <f t="shared" si="1"/>
        <v>30</v>
      </c>
      <c r="L32" s="26">
        <f t="shared" si="1"/>
        <v>5204000</v>
      </c>
    </row>
  </sheetData>
  <mergeCells count="39">
    <mergeCell ref="B15:L15"/>
    <mergeCell ref="J16:L16"/>
    <mergeCell ref="B17:B19"/>
    <mergeCell ref="C17:J17"/>
    <mergeCell ref="K17:L18"/>
    <mergeCell ref="C18:D18"/>
    <mergeCell ref="E18:F18"/>
    <mergeCell ref="G18:H18"/>
    <mergeCell ref="I18:J18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J10:L10"/>
    <mergeCell ref="C11:D11"/>
    <mergeCell ref="E11:F11"/>
    <mergeCell ref="G11:H11"/>
    <mergeCell ref="I11:J11"/>
    <mergeCell ref="K11:L11"/>
    <mergeCell ref="B9:L9"/>
    <mergeCell ref="B1:L1"/>
    <mergeCell ref="B4:L4"/>
    <mergeCell ref="J5:L5"/>
    <mergeCell ref="B6:D6"/>
    <mergeCell ref="E6:F6"/>
    <mergeCell ref="G6:H6"/>
    <mergeCell ref="I6:J6"/>
    <mergeCell ref="K6:L6"/>
    <mergeCell ref="B7:D7"/>
    <mergeCell ref="E7:F7"/>
    <mergeCell ref="G7:H7"/>
    <mergeCell ref="I7:J7"/>
    <mergeCell ref="K7:L7"/>
  </mergeCells>
  <phoneticPr fontId="4" type="noConversion"/>
  <pageMargins left="0.55118110236220474" right="0.55118110236220474" top="0.82677165354330717" bottom="0.82677165354330717" header="0.51181102362204722" footer="0.51181102362204722"/>
  <pageSetup paperSize="9" scale="9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0"/>
  <sheetViews>
    <sheetView zoomScaleNormal="100" workbookViewId="0">
      <selection activeCell="C3" sqref="C3"/>
    </sheetView>
  </sheetViews>
  <sheetFormatPr defaultRowHeight="13.5" x14ac:dyDescent="0.15"/>
  <cols>
    <col min="1" max="1" width="6" style="3" customWidth="1"/>
    <col min="2" max="2" width="8.88671875" style="2" hidden="1" customWidth="1"/>
    <col min="3" max="3" width="11.5546875" style="1" customWidth="1"/>
    <col min="4" max="4" width="7.21875" style="1" hidden="1" customWidth="1"/>
    <col min="5" max="5" width="6.77734375" style="1" hidden="1" customWidth="1"/>
    <col min="6" max="6" width="7.33203125" style="1" hidden="1" customWidth="1"/>
    <col min="7" max="7" width="7.88671875" style="2" hidden="1" customWidth="1"/>
    <col min="8" max="8" width="23.5546875" style="14" customWidth="1"/>
    <col min="9" max="9" width="14.77734375" style="31" customWidth="1"/>
    <col min="10" max="10" width="11.77734375" style="15" customWidth="1"/>
    <col min="11" max="11" width="13.21875" style="16" customWidth="1"/>
    <col min="12" max="12" width="8.109375" style="16" customWidth="1"/>
    <col min="13" max="13" width="9.77734375" style="16" hidden="1" customWidth="1"/>
    <col min="14" max="14" width="9.6640625" style="2" bestFit="1" customWidth="1"/>
    <col min="15" max="15" width="11.109375" style="3" bestFit="1" customWidth="1"/>
    <col min="16" max="16" width="14.6640625" style="3" bestFit="1" customWidth="1"/>
    <col min="17" max="17" width="12.88671875" style="3" bestFit="1" customWidth="1"/>
    <col min="18" max="16384" width="8.88671875" style="3"/>
  </cols>
  <sheetData>
    <row r="1" spans="2:14" ht="88.5" customHeight="1" x14ac:dyDescent="0.15">
      <c r="C1" s="13" t="s">
        <v>46</v>
      </c>
    </row>
    <row r="2" spans="2:14" x14ac:dyDescent="0.15">
      <c r="C2" s="4" t="s">
        <v>0</v>
      </c>
    </row>
    <row r="4" spans="2:14" x14ac:dyDescent="0.15">
      <c r="B4" s="5" t="s">
        <v>43</v>
      </c>
      <c r="C4" s="6" t="s">
        <v>45</v>
      </c>
      <c r="D4" s="6"/>
      <c r="E4" s="6" t="s">
        <v>1</v>
      </c>
      <c r="F4" s="6" t="s">
        <v>2</v>
      </c>
      <c r="G4" s="5"/>
      <c r="H4" s="11" t="s">
        <v>3</v>
      </c>
      <c r="I4" s="17" t="s">
        <v>4</v>
      </c>
      <c r="J4" s="12" t="s">
        <v>5</v>
      </c>
      <c r="K4" s="7" t="s">
        <v>6</v>
      </c>
      <c r="L4" s="12" t="s">
        <v>7</v>
      </c>
      <c r="M4" s="7"/>
      <c r="N4" s="8" t="s">
        <v>44</v>
      </c>
    </row>
    <row r="5" spans="2:14" ht="40.5" x14ac:dyDescent="0.15">
      <c r="B5" s="39" t="s">
        <v>48</v>
      </c>
      <c r="C5" s="6">
        <v>41822</v>
      </c>
      <c r="D5" s="36"/>
      <c r="E5" s="37">
        <f>YEAR(C5)</f>
        <v>2014</v>
      </c>
      <c r="F5" s="37">
        <f>MONTH(C5)</f>
        <v>7</v>
      </c>
      <c r="G5" s="5"/>
      <c r="H5" s="18" t="s">
        <v>52</v>
      </c>
      <c r="I5" s="32">
        <v>216000</v>
      </c>
      <c r="J5" s="9" t="s">
        <v>53</v>
      </c>
      <c r="K5" s="33" t="s">
        <v>54</v>
      </c>
      <c r="L5" s="5" t="s">
        <v>49</v>
      </c>
      <c r="M5" s="38"/>
      <c r="N5" s="40">
        <v>1</v>
      </c>
    </row>
    <row r="6" spans="2:14" ht="40.5" x14ac:dyDescent="0.15">
      <c r="B6" s="39" t="s">
        <v>48</v>
      </c>
      <c r="C6" s="6">
        <v>41828</v>
      </c>
      <c r="D6" s="36"/>
      <c r="E6" s="37">
        <f>YEAR(C6)</f>
        <v>2014</v>
      </c>
      <c r="F6" s="37">
        <f>MONTH(C6)</f>
        <v>7</v>
      </c>
      <c r="G6" s="5"/>
      <c r="H6" s="18" t="s">
        <v>55</v>
      </c>
      <c r="I6" s="32">
        <v>105000</v>
      </c>
      <c r="J6" s="9" t="s">
        <v>56</v>
      </c>
      <c r="K6" s="33" t="s">
        <v>57</v>
      </c>
      <c r="L6" s="5" t="s">
        <v>49</v>
      </c>
      <c r="M6" s="38"/>
      <c r="N6" s="40">
        <v>3</v>
      </c>
    </row>
    <row r="7" spans="2:14" ht="40.5" x14ac:dyDescent="0.15">
      <c r="B7" s="39" t="s">
        <v>50</v>
      </c>
      <c r="C7" s="6">
        <v>41834</v>
      </c>
      <c r="D7" s="36"/>
      <c r="E7" s="37">
        <f>YEAR(C7)</f>
        <v>2014</v>
      </c>
      <c r="F7" s="37">
        <f>MONTH(C7)</f>
        <v>7</v>
      </c>
      <c r="G7" s="5"/>
      <c r="H7" s="18" t="s">
        <v>58</v>
      </c>
      <c r="I7" s="32">
        <v>290000</v>
      </c>
      <c r="J7" s="9" t="s">
        <v>59</v>
      </c>
      <c r="K7" s="33" t="s">
        <v>60</v>
      </c>
      <c r="L7" s="5" t="s">
        <v>49</v>
      </c>
      <c r="M7" s="38"/>
      <c r="N7" s="40">
        <v>1</v>
      </c>
    </row>
    <row r="8" spans="2:14" ht="27" x14ac:dyDescent="0.15">
      <c r="B8" s="39" t="s">
        <v>48</v>
      </c>
      <c r="C8" s="6">
        <v>41838</v>
      </c>
      <c r="D8" s="36"/>
      <c r="E8" s="37">
        <f>YEAR(C8)</f>
        <v>2014</v>
      </c>
      <c r="F8" s="37">
        <f>MONTH(C8)</f>
        <v>7</v>
      </c>
      <c r="G8" s="5"/>
      <c r="H8" s="18" t="s">
        <v>61</v>
      </c>
      <c r="I8" s="32">
        <v>120000</v>
      </c>
      <c r="J8" s="9" t="s">
        <v>62</v>
      </c>
      <c r="K8" s="33" t="s">
        <v>63</v>
      </c>
      <c r="L8" s="5" t="s">
        <v>49</v>
      </c>
      <c r="M8" s="38"/>
      <c r="N8" s="40">
        <v>1</v>
      </c>
    </row>
    <row r="9" spans="2:14" ht="27" x14ac:dyDescent="0.15">
      <c r="B9" s="39" t="s">
        <v>48</v>
      </c>
      <c r="C9" s="6">
        <v>41845</v>
      </c>
      <c r="D9" s="36"/>
      <c r="E9" s="37">
        <f>YEAR(C9)</f>
        <v>2014</v>
      </c>
      <c r="F9" s="37">
        <f>MONTH(C9)</f>
        <v>7</v>
      </c>
      <c r="G9" s="5"/>
      <c r="H9" s="18" t="s">
        <v>61</v>
      </c>
      <c r="I9" s="32">
        <v>176000</v>
      </c>
      <c r="J9" s="9" t="s">
        <v>64</v>
      </c>
      <c r="K9" s="33" t="s">
        <v>65</v>
      </c>
      <c r="L9" s="5" t="s">
        <v>49</v>
      </c>
      <c r="M9" s="38"/>
      <c r="N9" s="40">
        <v>1</v>
      </c>
    </row>
    <row r="10" spans="2:14" ht="67.5" x14ac:dyDescent="0.15">
      <c r="B10" s="39" t="s">
        <v>66</v>
      </c>
      <c r="C10" s="6">
        <v>41851</v>
      </c>
      <c r="D10" s="36"/>
      <c r="E10" s="37">
        <f>YEAR(C10)</f>
        <v>2014</v>
      </c>
      <c r="F10" s="37">
        <f t="shared" ref="F10" si="0">MONTH(C10)</f>
        <v>7</v>
      </c>
      <c r="G10" s="5"/>
      <c r="H10" s="18" t="s">
        <v>67</v>
      </c>
      <c r="I10" s="32">
        <v>180000</v>
      </c>
      <c r="J10" s="9" t="s">
        <v>68</v>
      </c>
      <c r="K10" s="33" t="s">
        <v>69</v>
      </c>
      <c r="L10" s="5" t="s">
        <v>70</v>
      </c>
      <c r="M10" s="38"/>
      <c r="N10" s="40">
        <v>1</v>
      </c>
    </row>
    <row r="11" spans="2:14" x14ac:dyDescent="0.15">
      <c r="I11" s="31">
        <f>SUM(I5:I10)</f>
        <v>1087000</v>
      </c>
      <c r="N11" s="3"/>
    </row>
    <row r="12" spans="2:14" x14ac:dyDescent="0.15">
      <c r="N12" s="3"/>
    </row>
    <row r="13" spans="2:14" x14ac:dyDescent="0.15">
      <c r="N13" s="3"/>
    </row>
    <row r="14" spans="2:14" x14ac:dyDescent="0.15">
      <c r="N14" s="3"/>
    </row>
    <row r="15" spans="2:14" x14ac:dyDescent="0.15">
      <c r="N15" s="3"/>
    </row>
    <row r="16" spans="2:14" x14ac:dyDescent="0.15">
      <c r="N16" s="3"/>
    </row>
    <row r="17" spans="14:14" x14ac:dyDescent="0.15">
      <c r="N17" s="3"/>
    </row>
    <row r="18" spans="14:14" x14ac:dyDescent="0.15">
      <c r="N18" s="3"/>
    </row>
    <row r="19" spans="14:14" x14ac:dyDescent="0.15">
      <c r="N19" s="3"/>
    </row>
    <row r="20" spans="14:14" x14ac:dyDescent="0.15">
      <c r="N20" s="3"/>
    </row>
    <row r="21" spans="14:14" x14ac:dyDescent="0.15">
      <c r="N21" s="3"/>
    </row>
    <row r="22" spans="14:14" x14ac:dyDescent="0.15">
      <c r="N22" s="3"/>
    </row>
    <row r="23" spans="14:14" x14ac:dyDescent="0.15">
      <c r="N23" s="3"/>
    </row>
    <row r="24" spans="14:14" x14ac:dyDescent="0.15">
      <c r="N24" s="3"/>
    </row>
    <row r="25" spans="14:14" x14ac:dyDescent="0.15">
      <c r="N25" s="3"/>
    </row>
    <row r="26" spans="14:14" x14ac:dyDescent="0.15">
      <c r="N26" s="3"/>
    </row>
    <row r="27" spans="14:14" x14ac:dyDescent="0.15">
      <c r="N27" s="3"/>
    </row>
    <row r="28" spans="14:14" x14ac:dyDescent="0.15">
      <c r="N28" s="3"/>
    </row>
    <row r="29" spans="14:14" x14ac:dyDescent="0.15">
      <c r="N29" s="3"/>
    </row>
    <row r="30" spans="14:14" x14ac:dyDescent="0.15">
      <c r="N30" s="3"/>
    </row>
  </sheetData>
  <autoFilter ref="B4:N4"/>
  <phoneticPr fontId="4" type="noConversion"/>
  <printOptions horizontalCentered="1"/>
  <pageMargins left="0" right="0" top="0.78740157480314965" bottom="0.78740157480314965" header="0.51181102362204722" footer="0.5118110236220472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총괄-감사</vt:lpstr>
      <vt:lpstr>업무추진비_감사</vt:lpstr>
      <vt:lpstr>업무추진비_감사!Print_Area</vt:lpstr>
      <vt:lpstr>'총괄-감사'!Print_Area</vt:lpstr>
      <vt:lpstr>업무추진비_감사!Print_Titles</vt:lpstr>
    </vt:vector>
  </TitlesOfParts>
  <Company>PE11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dcterms:created xsi:type="dcterms:W3CDTF">2013-10-22T17:51:08Z</dcterms:created>
  <dcterms:modified xsi:type="dcterms:W3CDTF">2014-10-16T04:21:14Z</dcterms:modified>
</cp:coreProperties>
</file>