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원장" sheetId="3" r:id="rId1"/>
    <sheet name="세부-원장" sheetId="1" r:id="rId2"/>
  </sheets>
  <definedNames>
    <definedName name="_xlnm._FilterDatabase" localSheetId="1" hidden="1">'세부-원장'!$B$4:$N$9</definedName>
    <definedName name="_xlnm.Print_Area" localSheetId="1">'세부-원장'!$B:$M</definedName>
    <definedName name="_xlnm.Print_Area" localSheetId="0">'총괄-원장'!$B$1:$L$33</definedName>
    <definedName name="_xlnm.Print_Titles" localSheetId="1">'세부-원장'!$4:$4</definedName>
  </definedNames>
  <calcPr calcId="145621"/>
</workbook>
</file>

<file path=xl/calcChain.xml><?xml version="1.0" encoding="utf-8"?>
<calcChain xmlns="http://schemas.openxmlformats.org/spreadsheetml/2006/main">
  <c r="J32" i="3" l="1"/>
  <c r="I12" i="3" s="1"/>
  <c r="I32" i="3"/>
  <c r="H32" i="3"/>
  <c r="G12" i="3" s="1"/>
  <c r="G32" i="3"/>
  <c r="F32" i="3"/>
  <c r="E12" i="3" s="1"/>
  <c r="E32" i="3"/>
  <c r="D32" i="3"/>
  <c r="C12" i="3" s="1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L32" i="3" l="1"/>
  <c r="G7" i="3" s="1"/>
  <c r="I7" i="3" s="1"/>
  <c r="C32" i="3"/>
  <c r="K20" i="3"/>
  <c r="K32" i="3" s="1"/>
  <c r="K12" i="3"/>
  <c r="E13" i="3" s="1"/>
  <c r="I8" i="1"/>
  <c r="E7" i="1"/>
  <c r="D7" i="1"/>
  <c r="E6" i="1"/>
  <c r="D6" i="1"/>
  <c r="E5" i="1"/>
  <c r="D5" i="1"/>
  <c r="K7" i="3" l="1"/>
  <c r="C13" i="3"/>
  <c r="I13" i="3"/>
  <c r="G13" i="3"/>
  <c r="K13" i="3" l="1"/>
</calcChain>
</file>

<file path=xl/sharedStrings.xml><?xml version="1.0" encoding="utf-8"?>
<sst xmlns="http://schemas.openxmlformats.org/spreadsheetml/2006/main" count="81" uniqueCount="67">
  <si>
    <t>한국전자통신연구원</t>
    <phoneticPr fontId="4" type="noConversion"/>
  </si>
  <si>
    <t>집행부서</t>
    <phoneticPr fontId="4" type="noConversion"/>
  </si>
  <si>
    <t>연도</t>
    <phoneticPr fontId="4" type="noConversion"/>
  </si>
  <si>
    <t>월</t>
    <phoneticPr fontId="4" type="noConversion"/>
  </si>
  <si>
    <t>사용용도</t>
    <phoneticPr fontId="6" type="noConversion"/>
  </si>
  <si>
    <t>법인카드</t>
  </si>
  <si>
    <t>원장</t>
    <phoneticPr fontId="4" type="noConversion"/>
  </si>
  <si>
    <t>유관기관 업무협의</t>
    <phoneticPr fontId="4" type="noConversion"/>
  </si>
  <si>
    <t>더케이호텔앤리조트㈜</t>
    <phoneticPr fontId="4" type="noConversion"/>
  </si>
  <si>
    <t>서울 서초구 양재2동</t>
    <phoneticPr fontId="4" type="noConversion"/>
  </si>
  <si>
    <t>미소야</t>
    <phoneticPr fontId="4" type="noConversion"/>
  </si>
  <si>
    <t>연도</t>
    <phoneticPr fontId="4" type="noConversion"/>
  </si>
  <si>
    <t>월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</si>
  <si>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</si>
  <si>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</si>
  <si>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</si>
  <si>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</si>
  <si>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</si>
  <si>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</si>
  <si>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원내 업무보고 회의(도시락)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</si>
  <si>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</si>
  <si>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</si>
  <si>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</si>
  <si>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</si>
  <si>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</si>
  <si>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</si>
  <si>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</si>
  <si>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</si>
  <si>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원장 기관운영업무추진비 집행현황(2012년)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</si>
  <si>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</si>
  <si>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</si>
  <si>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</si>
  <si>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2013년 예산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</si>
  <si>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</si>
  <si>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</si>
  <si>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</si>
  <si>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</si>
  <si>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</si>
  <si>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</si>
  <si>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</si>
  <si>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</si>
  <si>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</si>
  <si>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</si>
  <si>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</si>
  <si>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</si>
  <si>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</si>
  <si>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</si>
  <si>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</si>
  <si>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</si>
  <si>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</si>
  <si>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</si>
  <si>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</si>
  <si>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</si>
  <si>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</si>
  <si>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</si>
  <si>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</si>
  <si>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</si>
  <si>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</si>
  <si>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</si>
  <si>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</si>
  <si>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</si>
  <si>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</si>
  <si>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</si>
  <si>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원장 기관운영업무추진비 집행 내역(2012년 12월 기준)</t>
    <phoneticPr fontId="6" type="noConversion"/>
  </si>
  <si>
    <t>옛성한우</t>
    <phoneticPr fontId="4" type="noConversion"/>
  </si>
  <si>
    <t>대전 서구 만년동</t>
    <phoneticPr fontId="4" type="noConversion"/>
  </si>
  <si>
    <t>대전 유성구 도룡동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</si>
</sst>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6" fontId="0" fillId="0" borderId="1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6" fontId="2" fillId="0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41" fontId="2" fillId="0" borderId="1" xfId="2" applyFont="1" applyBorder="1">
      <alignment vertical="center"/>
    </xf>
    <xf numFmtId="41" fontId="5" fillId="0" borderId="1" xfId="4" applyNumberFormat="1" applyFont="1" applyBorder="1">
      <alignment vertical="center"/>
    </xf>
    <xf numFmtId="41" fontId="2" fillId="0" borderId="1" xfId="2" applyFont="1" applyFill="1" applyBorder="1">
      <alignment vertical="center"/>
    </xf>
    <xf numFmtId="0" fontId="2" fillId="0" borderId="1" xfId="1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right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</cellXfs>
  <cellStyles count="5">
    <cellStyle name="백분율 2" xfId="3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13</xdr:col>
      <xdr:colOff>733425</xdr:colOff>
      <xdr:row>1</xdr:row>
      <xdr:rowOff>85725</xdr:rowOff>
    </xdr:to>
    <xdr:sp macro="" textlink="">
      <xdr:nvSpPr>
        <xdr:cNvPr id="3" name="TextBox 2"/>
        <xdr:cNvSpPr txBox="1"/>
      </xdr:nvSpPr>
      <xdr:spPr>
        <a:xfrm>
          <a:off x="7048500" y="47625"/>
          <a:ext cx="1409700" cy="1352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24" customWidth="1"/>
    <col min="2" max="2" width="7.109375" style="24" customWidth="1"/>
    <col min="3" max="3" width="5.77734375" style="24" customWidth="1"/>
    <col min="4" max="4" width="12" style="24" customWidth="1"/>
    <col min="5" max="5" width="5.5546875" style="24" customWidth="1"/>
    <col min="6" max="6" width="12.44140625" style="24" customWidth="1"/>
    <col min="7" max="7" width="5.6640625" style="24" customWidth="1"/>
    <col min="8" max="8" width="11.44140625" style="24" customWidth="1"/>
    <col min="9" max="9" width="5.5546875" style="24" customWidth="1"/>
    <col min="10" max="10" width="11" style="24" customWidth="1"/>
    <col min="11" max="11" width="5.6640625" style="24" customWidth="1"/>
    <col min="12" max="12" width="11.88671875" style="24" customWidth="1"/>
    <col min="13" max="16384" width="8.88671875" style="24"/>
  </cols>
  <sheetData>
    <row r="1" spans="2:12" ht="47.25" customHeight="1" x14ac:dyDescent="0.15">
      <c r="B1" s="46" t="s">
        <v>63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7.25" customHeight="1" x14ac:dyDescent="0.15">
      <c r="B2" s="47" t="s">
        <v>29</v>
      </c>
      <c r="C2" s="47"/>
      <c r="D2" s="47"/>
      <c r="E2" s="47"/>
    </row>
    <row r="4" spans="2:12" s="25" customFormat="1" ht="18.75" x14ac:dyDescent="0.15">
      <c r="B4" s="35" t="s">
        <v>30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6.5" customHeight="1" x14ac:dyDescent="0.15">
      <c r="J5" s="48" t="s">
        <v>31</v>
      </c>
      <c r="K5" s="48"/>
      <c r="L5" s="48"/>
    </row>
    <row r="6" spans="2:12" ht="26.25" customHeight="1" x14ac:dyDescent="0.15">
      <c r="B6" s="37" t="s">
        <v>32</v>
      </c>
      <c r="C6" s="37"/>
      <c r="D6" s="37"/>
      <c r="E6" s="37" t="s">
        <v>33</v>
      </c>
      <c r="F6" s="37"/>
      <c r="G6" s="39" t="s">
        <v>34</v>
      </c>
      <c r="H6" s="37"/>
      <c r="I6" s="37" t="s">
        <v>35</v>
      </c>
      <c r="J6" s="37"/>
      <c r="K6" s="37" t="s">
        <v>36</v>
      </c>
      <c r="L6" s="37"/>
    </row>
    <row r="7" spans="2:12" ht="26.25" customHeight="1" x14ac:dyDescent="0.15">
      <c r="B7" s="49">
        <v>31390000</v>
      </c>
      <c r="C7" s="49"/>
      <c r="D7" s="49"/>
      <c r="E7" s="50">
        <v>425200</v>
      </c>
      <c r="F7" s="50"/>
      <c r="G7" s="49">
        <f>L32</f>
        <v>31063730</v>
      </c>
      <c r="H7" s="49"/>
      <c r="I7" s="49">
        <f>B7-G7</f>
        <v>326270</v>
      </c>
      <c r="J7" s="49"/>
      <c r="K7" s="51">
        <f>G7/B7</f>
        <v>0.9896059254539662</v>
      </c>
      <c r="L7" s="51"/>
    </row>
    <row r="8" spans="2:12" x14ac:dyDescent="0.15">
      <c r="F8" s="24" t="s">
        <v>37</v>
      </c>
    </row>
    <row r="9" spans="2:12" s="25" customFormat="1" ht="18.75" x14ac:dyDescent="0.15">
      <c r="B9" s="35" t="s">
        <v>38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ht="15" customHeight="1" x14ac:dyDescent="0.15">
      <c r="J10" s="36" t="s">
        <v>39</v>
      </c>
      <c r="K10" s="36"/>
      <c r="L10" s="36"/>
    </row>
    <row r="11" spans="2:12" ht="27.75" customHeight="1" x14ac:dyDescent="0.15">
      <c r="B11" s="26" t="s">
        <v>40</v>
      </c>
      <c r="C11" s="39" t="s">
        <v>41</v>
      </c>
      <c r="D11" s="37"/>
      <c r="E11" s="37" t="s">
        <v>42</v>
      </c>
      <c r="F11" s="37"/>
      <c r="G11" s="37" t="s">
        <v>43</v>
      </c>
      <c r="H11" s="37"/>
      <c r="I11" s="37" t="s">
        <v>44</v>
      </c>
      <c r="J11" s="37"/>
      <c r="K11" s="37" t="s">
        <v>45</v>
      </c>
      <c r="L11" s="37"/>
    </row>
    <row r="12" spans="2:12" ht="27.75" customHeight="1" x14ac:dyDescent="0.15">
      <c r="B12" s="26" t="s">
        <v>46</v>
      </c>
      <c r="C12" s="40">
        <f>D32</f>
        <v>15456330</v>
      </c>
      <c r="D12" s="41"/>
      <c r="E12" s="41">
        <f>F32</f>
        <v>13830000</v>
      </c>
      <c r="F12" s="41"/>
      <c r="G12" s="41">
        <f>H32</f>
        <v>1477400</v>
      </c>
      <c r="H12" s="41"/>
      <c r="I12" s="41">
        <f>J32</f>
        <v>300000</v>
      </c>
      <c r="J12" s="41"/>
      <c r="K12" s="42">
        <f>SUM(C12:J12)</f>
        <v>31063730</v>
      </c>
      <c r="L12" s="43"/>
    </row>
    <row r="13" spans="2:12" s="27" customFormat="1" ht="27.75" customHeight="1" x14ac:dyDescent="0.15">
      <c r="B13" s="26" t="s">
        <v>47</v>
      </c>
      <c r="C13" s="44">
        <f>C12/$K$12</f>
        <v>0.4975683860244729</v>
      </c>
      <c r="D13" s="45"/>
      <c r="E13" s="44">
        <f>E12/$K$12</f>
        <v>0.44521375894008863</v>
      </c>
      <c r="F13" s="45"/>
      <c r="G13" s="44">
        <f>G12/$K$12</f>
        <v>4.7560289765588355E-2</v>
      </c>
      <c r="H13" s="45"/>
      <c r="I13" s="44">
        <f>I12/$K$12</f>
        <v>9.6575652698500797E-3</v>
      </c>
      <c r="J13" s="45"/>
      <c r="K13" s="45">
        <f>SUM(C13:J13)</f>
        <v>0.99999999999999989</v>
      </c>
      <c r="L13" s="45"/>
    </row>
    <row r="14" spans="2:12" x14ac:dyDescent="0.15">
      <c r="C14" s="28"/>
      <c r="D14" s="28"/>
      <c r="E14" s="28"/>
      <c r="F14" s="28"/>
      <c r="G14" s="28"/>
      <c r="H14" s="28"/>
      <c r="I14" s="28"/>
      <c r="J14" s="28"/>
    </row>
    <row r="15" spans="2:12" s="25" customFormat="1" ht="18.75" x14ac:dyDescent="0.15">
      <c r="B15" s="35" t="s">
        <v>48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2:12" ht="16.5" customHeight="1" x14ac:dyDescent="0.15">
      <c r="J16" s="36" t="s">
        <v>31</v>
      </c>
      <c r="K16" s="36"/>
      <c r="L16" s="36"/>
    </row>
    <row r="17" spans="2:12" ht="27" customHeight="1" x14ac:dyDescent="0.15">
      <c r="B17" s="37" t="s">
        <v>49</v>
      </c>
      <c r="C17" s="37" t="s">
        <v>50</v>
      </c>
      <c r="D17" s="37"/>
      <c r="E17" s="37"/>
      <c r="F17" s="37"/>
      <c r="G17" s="37"/>
      <c r="H17" s="37"/>
      <c r="I17" s="37"/>
      <c r="J17" s="37"/>
      <c r="K17" s="37" t="s">
        <v>51</v>
      </c>
      <c r="L17" s="38"/>
    </row>
    <row r="18" spans="2:12" ht="27.75" customHeight="1" x14ac:dyDescent="0.15">
      <c r="B18" s="37"/>
      <c r="C18" s="39" t="s">
        <v>52</v>
      </c>
      <c r="D18" s="37"/>
      <c r="E18" s="37" t="s">
        <v>53</v>
      </c>
      <c r="F18" s="37"/>
      <c r="G18" s="37" t="s">
        <v>54</v>
      </c>
      <c r="H18" s="37"/>
      <c r="I18" s="37" t="s">
        <v>55</v>
      </c>
      <c r="J18" s="37"/>
      <c r="K18" s="37"/>
      <c r="L18" s="38"/>
    </row>
    <row r="19" spans="2:12" ht="22.5" customHeight="1" x14ac:dyDescent="0.15">
      <c r="B19" s="37"/>
      <c r="C19" s="26" t="s">
        <v>56</v>
      </c>
      <c r="D19" s="26" t="s">
        <v>57</v>
      </c>
      <c r="E19" s="26" t="s">
        <v>56</v>
      </c>
      <c r="F19" s="26" t="s">
        <v>57</v>
      </c>
      <c r="G19" s="26" t="s">
        <v>56</v>
      </c>
      <c r="H19" s="26" t="s">
        <v>57</v>
      </c>
      <c r="I19" s="26" t="s">
        <v>56</v>
      </c>
      <c r="J19" s="26" t="s">
        <v>57</v>
      </c>
      <c r="K19" s="26" t="s">
        <v>56</v>
      </c>
      <c r="L19" s="26" t="s">
        <v>57</v>
      </c>
    </row>
    <row r="20" spans="2:12" ht="21" customHeight="1" x14ac:dyDescent="0.15">
      <c r="B20" s="26" t="s">
        <v>58</v>
      </c>
      <c r="C20" s="29">
        <v>3</v>
      </c>
      <c r="D20" s="34">
        <v>643000</v>
      </c>
      <c r="E20" s="31">
        <v>12</v>
      </c>
      <c r="F20" s="34">
        <v>1200000</v>
      </c>
      <c r="G20" s="31">
        <v>7</v>
      </c>
      <c r="H20" s="34">
        <v>295100</v>
      </c>
      <c r="I20" s="31"/>
      <c r="J20" s="29"/>
      <c r="K20" s="29">
        <f t="shared" ref="K20:L31" si="0">C20+E20+G20+I20</f>
        <v>22</v>
      </c>
      <c r="L20" s="29">
        <f t="shared" si="0"/>
        <v>2138100</v>
      </c>
    </row>
    <row r="21" spans="2:12" ht="21" customHeight="1" x14ac:dyDescent="0.15">
      <c r="B21" s="26" t="s">
        <v>59</v>
      </c>
      <c r="C21" s="29">
        <v>12</v>
      </c>
      <c r="D21" s="34">
        <v>2554860</v>
      </c>
      <c r="E21" s="31">
        <v>13</v>
      </c>
      <c r="F21" s="34">
        <v>1300000</v>
      </c>
      <c r="G21" s="31"/>
      <c r="H21" s="30"/>
      <c r="I21" s="31"/>
      <c r="J21" s="29"/>
      <c r="K21" s="29">
        <f t="shared" si="0"/>
        <v>25</v>
      </c>
      <c r="L21" s="29">
        <f t="shared" si="0"/>
        <v>3854860</v>
      </c>
    </row>
    <row r="22" spans="2:12" ht="21" customHeight="1" x14ac:dyDescent="0.15">
      <c r="B22" s="26" t="s">
        <v>20</v>
      </c>
      <c r="C22" s="29">
        <v>7</v>
      </c>
      <c r="D22" s="34">
        <v>1694500</v>
      </c>
      <c r="E22" s="31">
        <v>13</v>
      </c>
      <c r="F22" s="34">
        <v>1300000</v>
      </c>
      <c r="G22" s="31">
        <v>4</v>
      </c>
      <c r="H22" s="34">
        <v>178000</v>
      </c>
      <c r="I22" s="31">
        <v>1</v>
      </c>
      <c r="J22" s="34">
        <v>300000</v>
      </c>
      <c r="K22" s="29">
        <f t="shared" si="0"/>
        <v>25</v>
      </c>
      <c r="L22" s="29">
        <f t="shared" si="0"/>
        <v>3472500</v>
      </c>
    </row>
    <row r="23" spans="2:12" ht="21" customHeight="1" x14ac:dyDescent="0.15">
      <c r="B23" s="26" t="s">
        <v>21</v>
      </c>
      <c r="C23" s="29">
        <v>8</v>
      </c>
      <c r="D23" s="34">
        <v>1931910</v>
      </c>
      <c r="E23" s="31">
        <v>8</v>
      </c>
      <c r="F23" s="34">
        <v>840000</v>
      </c>
      <c r="G23" s="31">
        <v>2</v>
      </c>
      <c r="H23" s="34">
        <v>98000</v>
      </c>
      <c r="I23" s="31"/>
      <c r="J23" s="29"/>
      <c r="K23" s="29">
        <f t="shared" si="0"/>
        <v>18</v>
      </c>
      <c r="L23" s="29">
        <f t="shared" si="0"/>
        <v>2869910</v>
      </c>
    </row>
    <row r="24" spans="2:12" ht="21" customHeight="1" x14ac:dyDescent="0.15">
      <c r="B24" s="26" t="s">
        <v>22</v>
      </c>
      <c r="C24" s="29">
        <v>5</v>
      </c>
      <c r="D24" s="34">
        <v>1397000</v>
      </c>
      <c r="E24" s="31">
        <v>16</v>
      </c>
      <c r="F24" s="34">
        <v>1570000</v>
      </c>
      <c r="G24" s="31">
        <v>2</v>
      </c>
      <c r="H24" s="34">
        <v>81400</v>
      </c>
      <c r="I24" s="31"/>
      <c r="J24" s="29"/>
      <c r="K24" s="29">
        <f t="shared" si="0"/>
        <v>23</v>
      </c>
      <c r="L24" s="29">
        <f t="shared" si="0"/>
        <v>3048400</v>
      </c>
    </row>
    <row r="25" spans="2:12" ht="21" customHeight="1" x14ac:dyDescent="0.15">
      <c r="B25" s="26" t="s">
        <v>23</v>
      </c>
      <c r="C25" s="29">
        <v>6</v>
      </c>
      <c r="D25" s="34">
        <v>218190</v>
      </c>
      <c r="E25" s="31">
        <v>29</v>
      </c>
      <c r="F25" s="34">
        <v>2870000</v>
      </c>
      <c r="G25" s="31">
        <v>2</v>
      </c>
      <c r="H25" s="34">
        <v>78700</v>
      </c>
      <c r="I25" s="31"/>
      <c r="J25" s="30"/>
      <c r="K25" s="29">
        <f t="shared" si="0"/>
        <v>37</v>
      </c>
      <c r="L25" s="29">
        <f t="shared" si="0"/>
        <v>3166890</v>
      </c>
    </row>
    <row r="26" spans="2:12" ht="21" customHeight="1" x14ac:dyDescent="0.15">
      <c r="B26" s="26" t="s">
        <v>24</v>
      </c>
      <c r="C26" s="29">
        <v>6</v>
      </c>
      <c r="D26" s="34">
        <v>1920190</v>
      </c>
      <c r="E26" s="31">
        <v>18</v>
      </c>
      <c r="F26" s="34">
        <v>1800000</v>
      </c>
      <c r="G26" s="31"/>
      <c r="H26" s="32"/>
      <c r="I26" s="31"/>
      <c r="J26" s="29"/>
      <c r="K26" s="29">
        <f t="shared" si="0"/>
        <v>24</v>
      </c>
      <c r="L26" s="29">
        <f t="shared" si="0"/>
        <v>3720190</v>
      </c>
    </row>
    <row r="27" spans="2:12" ht="21" customHeight="1" x14ac:dyDescent="0.15">
      <c r="B27" s="26" t="s">
        <v>25</v>
      </c>
      <c r="C27" s="29">
        <v>4</v>
      </c>
      <c r="D27" s="34">
        <v>1484000</v>
      </c>
      <c r="E27" s="31">
        <v>14</v>
      </c>
      <c r="F27" s="34">
        <v>1350000</v>
      </c>
      <c r="G27" s="31">
        <v>1</v>
      </c>
      <c r="H27" s="34">
        <v>36200</v>
      </c>
      <c r="I27" s="31"/>
      <c r="J27" s="29"/>
      <c r="K27" s="29">
        <f t="shared" si="0"/>
        <v>19</v>
      </c>
      <c r="L27" s="29">
        <f t="shared" si="0"/>
        <v>2870200</v>
      </c>
    </row>
    <row r="28" spans="2:12" ht="21" customHeight="1" x14ac:dyDescent="0.15">
      <c r="B28" s="26" t="s">
        <v>26</v>
      </c>
      <c r="C28" s="29">
        <v>6</v>
      </c>
      <c r="D28" s="34">
        <v>1787280</v>
      </c>
      <c r="E28" s="31">
        <v>8</v>
      </c>
      <c r="F28" s="34">
        <v>800000</v>
      </c>
      <c r="G28" s="31">
        <v>1</v>
      </c>
      <c r="H28" s="34">
        <v>205000</v>
      </c>
      <c r="I28" s="31"/>
      <c r="J28" s="29"/>
      <c r="K28" s="29">
        <f t="shared" si="0"/>
        <v>15</v>
      </c>
      <c r="L28" s="29">
        <f t="shared" si="0"/>
        <v>2792280</v>
      </c>
    </row>
    <row r="29" spans="2:12" ht="21" customHeight="1" x14ac:dyDescent="0.15">
      <c r="B29" s="26" t="s">
        <v>27</v>
      </c>
      <c r="C29" s="29">
        <v>3</v>
      </c>
      <c r="D29" s="34">
        <v>481000</v>
      </c>
      <c r="E29" s="31">
        <v>5</v>
      </c>
      <c r="F29" s="34">
        <v>500000</v>
      </c>
      <c r="G29" s="31">
        <v>2</v>
      </c>
      <c r="H29" s="34">
        <v>505000</v>
      </c>
      <c r="I29" s="31"/>
      <c r="J29" s="29"/>
      <c r="K29" s="29">
        <f t="shared" si="0"/>
        <v>10</v>
      </c>
      <c r="L29" s="29">
        <f t="shared" si="0"/>
        <v>1486000</v>
      </c>
    </row>
    <row r="30" spans="2:12" ht="21" customHeight="1" x14ac:dyDescent="0.15">
      <c r="B30" s="26" t="s">
        <v>60</v>
      </c>
      <c r="C30" s="29">
        <v>4</v>
      </c>
      <c r="D30" s="34">
        <v>919200</v>
      </c>
      <c r="E30" s="31">
        <v>3</v>
      </c>
      <c r="F30" s="34">
        <v>300000</v>
      </c>
      <c r="G30" s="31"/>
      <c r="H30" s="29"/>
      <c r="I30" s="31"/>
      <c r="J30" s="29"/>
      <c r="K30" s="29">
        <f t="shared" si="0"/>
        <v>7</v>
      </c>
      <c r="L30" s="29">
        <f t="shared" si="0"/>
        <v>1219200</v>
      </c>
    </row>
    <row r="31" spans="2:12" ht="21" customHeight="1" x14ac:dyDescent="0.15">
      <c r="B31" s="26" t="s">
        <v>61</v>
      </c>
      <c r="C31" s="29">
        <v>3</v>
      </c>
      <c r="D31" s="34">
        <v>425200</v>
      </c>
      <c r="E31" s="31"/>
      <c r="F31" s="29"/>
      <c r="G31" s="31"/>
      <c r="H31" s="29"/>
      <c r="I31" s="31"/>
      <c r="J31" s="29"/>
      <c r="K31" s="29">
        <f t="shared" si="0"/>
        <v>3</v>
      </c>
      <c r="L31" s="29">
        <f t="shared" si="0"/>
        <v>425200</v>
      </c>
    </row>
    <row r="32" spans="2:12" ht="26.25" customHeight="1" x14ac:dyDescent="0.15">
      <c r="B32" s="33" t="s">
        <v>62</v>
      </c>
      <c r="C32" s="29">
        <f t="shared" ref="C32:L32" si="1">SUM(C20:C31)</f>
        <v>67</v>
      </c>
      <c r="D32" s="31">
        <f t="shared" si="1"/>
        <v>15456330</v>
      </c>
      <c r="E32" s="31">
        <f t="shared" si="1"/>
        <v>139</v>
      </c>
      <c r="F32" s="31">
        <f t="shared" si="1"/>
        <v>13830000</v>
      </c>
      <c r="G32" s="31">
        <f t="shared" si="1"/>
        <v>21</v>
      </c>
      <c r="H32" s="31">
        <f t="shared" si="1"/>
        <v>1477400</v>
      </c>
      <c r="I32" s="31">
        <f t="shared" si="1"/>
        <v>1</v>
      </c>
      <c r="J32" s="31">
        <f t="shared" si="1"/>
        <v>300000</v>
      </c>
      <c r="K32" s="31">
        <f t="shared" si="1"/>
        <v>228</v>
      </c>
      <c r="L32" s="31">
        <f t="shared" si="1"/>
        <v>31063730</v>
      </c>
    </row>
  </sheetData>
  <mergeCells count="40">
    <mergeCell ref="B9:L9"/>
    <mergeCell ref="B1:L1"/>
    <mergeCell ref="B2:E2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zoomScaleNormal="100" workbookViewId="0">
      <selection activeCell="K8" sqref="K8"/>
    </sheetView>
  </sheetViews>
  <sheetFormatPr defaultRowHeight="13.5" x14ac:dyDescent="0.15"/>
  <cols>
    <col min="1" max="1" width="6" style="7" customWidth="1"/>
    <col min="2" max="2" width="0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3" customWidth="1"/>
    <col min="9" max="9" width="14.77734375" style="4" customWidth="1"/>
    <col min="10" max="10" width="12.88671875" style="5" customWidth="1"/>
    <col min="11" max="11" width="13.21875" style="5" customWidth="1"/>
    <col min="12" max="12" width="8.109375" style="6" customWidth="1"/>
    <col min="13" max="13" width="9.77734375" style="5" hidden="1" customWidth="1"/>
    <col min="14" max="14" width="8.88671875" style="2"/>
    <col min="15" max="16384" width="8.88671875" style="7"/>
  </cols>
  <sheetData>
    <row r="1" spans="2:14" ht="103.5" customHeight="1" x14ac:dyDescent="0.15">
      <c r="C1" s="22" t="s">
        <v>28</v>
      </c>
    </row>
    <row r="2" spans="2:14" x14ac:dyDescent="0.15">
      <c r="C2" s="8" t="s">
        <v>0</v>
      </c>
    </row>
    <row r="4" spans="2:14" x14ac:dyDescent="0.15">
      <c r="B4" s="9" t="s">
        <v>1</v>
      </c>
      <c r="C4" s="10" t="s">
        <v>13</v>
      </c>
      <c r="D4" s="10" t="s">
        <v>2</v>
      </c>
      <c r="E4" s="10" t="s">
        <v>3</v>
      </c>
      <c r="F4" s="10"/>
      <c r="G4" s="9"/>
      <c r="H4" s="19" t="s">
        <v>14</v>
      </c>
      <c r="I4" s="20" t="s">
        <v>15</v>
      </c>
      <c r="J4" s="21" t="s">
        <v>16</v>
      </c>
      <c r="K4" s="21" t="s">
        <v>17</v>
      </c>
      <c r="L4" s="21" t="s">
        <v>18</v>
      </c>
      <c r="M4" s="11"/>
      <c r="N4" s="12" t="s">
        <v>4</v>
      </c>
    </row>
    <row r="5" spans="2:14" ht="27" x14ac:dyDescent="0.15">
      <c r="B5" s="13" t="s">
        <v>6</v>
      </c>
      <c r="C5" s="15">
        <v>41247</v>
      </c>
      <c r="D5" s="14">
        <f t="shared" ref="D5:D7" si="0">YEAR(C5)</f>
        <v>2012</v>
      </c>
      <c r="E5" s="14">
        <f t="shared" ref="E5:E7" si="1">MONTH(C5)</f>
        <v>12</v>
      </c>
      <c r="F5" s="15"/>
      <c r="G5" s="13"/>
      <c r="H5" s="16" t="s">
        <v>7</v>
      </c>
      <c r="I5" s="18">
        <v>15200</v>
      </c>
      <c r="J5" s="16" t="s">
        <v>8</v>
      </c>
      <c r="K5" s="16" t="s">
        <v>9</v>
      </c>
      <c r="L5" s="9" t="s">
        <v>5</v>
      </c>
      <c r="M5" s="17"/>
      <c r="N5" s="23">
        <v>1</v>
      </c>
    </row>
    <row r="6" spans="2:14" ht="27" x14ac:dyDescent="0.15">
      <c r="B6" s="13" t="s">
        <v>6</v>
      </c>
      <c r="C6" s="15">
        <v>41255</v>
      </c>
      <c r="D6" s="14">
        <f t="shared" si="0"/>
        <v>2012</v>
      </c>
      <c r="E6" s="14">
        <f t="shared" si="1"/>
        <v>12</v>
      </c>
      <c r="F6" s="15"/>
      <c r="G6" s="13"/>
      <c r="H6" s="16" t="s">
        <v>7</v>
      </c>
      <c r="I6" s="18">
        <v>359000</v>
      </c>
      <c r="J6" s="16" t="s">
        <v>64</v>
      </c>
      <c r="K6" s="16" t="s">
        <v>65</v>
      </c>
      <c r="L6" s="9" t="s">
        <v>5</v>
      </c>
      <c r="M6" s="17"/>
      <c r="N6" s="23">
        <v>1</v>
      </c>
    </row>
    <row r="7" spans="2:14" ht="27" x14ac:dyDescent="0.15">
      <c r="B7" s="13" t="s">
        <v>6</v>
      </c>
      <c r="C7" s="15">
        <v>41260</v>
      </c>
      <c r="D7" s="14">
        <f t="shared" si="0"/>
        <v>2012</v>
      </c>
      <c r="E7" s="14">
        <f t="shared" si="1"/>
        <v>12</v>
      </c>
      <c r="F7" s="15"/>
      <c r="G7" s="13"/>
      <c r="H7" s="16" t="s">
        <v>19</v>
      </c>
      <c r="I7" s="18">
        <v>51000</v>
      </c>
      <c r="J7" s="16" t="s">
        <v>10</v>
      </c>
      <c r="K7" s="16" t="s">
        <v>66</v>
      </c>
      <c r="L7" s="9" t="s">
        <v>5</v>
      </c>
      <c r="M7" s="17"/>
      <c r="N7" s="23">
        <v>1</v>
      </c>
    </row>
    <row r="8" spans="2:14" x14ac:dyDescent="0.15">
      <c r="I8" s="4">
        <f>SUM(I5:I7)</f>
        <v>425200</v>
      </c>
    </row>
    <row r="9" spans="2:14" x14ac:dyDescent="0.15">
      <c r="D9" s="1" t="s">
        <v>11</v>
      </c>
      <c r="E9" s="1" t="s">
        <v>12</v>
      </c>
    </row>
  </sheetData>
  <autoFilter ref="B4:N9"/>
  <sortState ref="B5:Q232">
    <sortCondition ref="C5:C232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세부-원장</vt:lpstr>
      <vt:lpstr>'세부-원장'!Print_Area</vt:lpstr>
      <vt:lpstr>'총괄-원장'!Print_Area</vt:lpstr>
      <vt:lpstr>'세부-원장'!Print_Titles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2013-10-23T23:19:36Z</dcterms:modified>
</cp:coreProperties>
</file>