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0" yWindow="300" windowWidth="15795" windowHeight="7740"/>
  </bookViews>
  <sheets>
    <sheet name="총괄-원장" sheetId="3" r:id="rId1"/>
    <sheet name="세부-원장" sheetId="1" r:id="rId2"/>
  </sheets>
  <definedNames>
    <definedName name="_xlnm._FilterDatabase" localSheetId="1" hidden="1">'세부-원장'!$B$4:$N$28</definedName>
    <definedName name="_xlnm.Print_Area" localSheetId="1">'세부-원장'!$B:$M</definedName>
    <definedName name="_xlnm.Print_Area" localSheetId="0">'총괄-원장'!$B$1:$L$33</definedName>
    <definedName name="_xlnm.Print_Titles" localSheetId="1">'세부-원장'!$4:$4</definedName>
  </definedNames>
  <calcPr calcId="145621"/>
</workbook>
</file>

<file path=xl/calcChain.xml><?xml version="1.0" encoding="utf-8"?>
<calcChain xmlns="http://schemas.openxmlformats.org/spreadsheetml/2006/main">
  <c r="J32" i="3" l="1"/>
  <c r="I12" i="3" s="1"/>
  <c r="I32" i="3"/>
  <c r="H32" i="3"/>
  <c r="G12" i="3" s="1"/>
  <c r="G32" i="3"/>
  <c r="F32" i="3"/>
  <c r="E12" i="3" s="1"/>
  <c r="E32" i="3"/>
  <c r="D32" i="3"/>
  <c r="C12" i="3" s="1"/>
  <c r="L20" i="3"/>
  <c r="L32" i="3" l="1"/>
  <c r="G7" i="3" s="1"/>
  <c r="I7" i="3" s="1"/>
  <c r="C32" i="3"/>
  <c r="K20" i="3"/>
  <c r="K32" i="3" s="1"/>
  <c r="K12" i="3"/>
  <c r="E13" i="3" s="1"/>
  <c r="I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K7" i="3" l="1"/>
  <c r="C13" i="3"/>
  <c r="I13" i="3"/>
  <c r="G13" i="3"/>
  <c r="K13" i="3" l="1"/>
</calcChain>
</file>

<file path=xl/sharedStrings.xml><?xml version="1.0" encoding="utf-8"?>
<sst xmlns="http://schemas.openxmlformats.org/spreadsheetml/2006/main" count="162" uniqueCount="91">
  <si>
    <t>한국전자통신연구원</t>
    <phoneticPr fontId="4" type="noConversion"/>
  </si>
  <si>
    <t>집행부서</t>
    <phoneticPr fontId="4" type="noConversion"/>
  </si>
  <si>
    <t>연도</t>
    <phoneticPr fontId="4" type="noConversion"/>
  </si>
  <si>
    <t>월</t>
    <phoneticPr fontId="4" type="noConversion"/>
  </si>
  <si>
    <t>사용용도</t>
    <phoneticPr fontId="6" type="noConversion"/>
  </si>
  <si>
    <t>원장</t>
    <phoneticPr fontId="4" type="noConversion"/>
  </si>
  <si>
    <t>현금</t>
    <phoneticPr fontId="4" type="noConversion"/>
  </si>
  <si>
    <t>원장</t>
    <phoneticPr fontId="4" type="noConversion"/>
  </si>
  <si>
    <t>한아름꽃농장</t>
    <phoneticPr fontId="4" type="noConversion"/>
  </si>
  <si>
    <t>대전 유성구 자운동</t>
    <phoneticPr fontId="4" type="noConversion"/>
  </si>
  <si>
    <t>자금이체</t>
    <phoneticPr fontId="4" type="noConversion"/>
  </si>
  <si>
    <t>유관기관 업무협의</t>
    <phoneticPr fontId="4" type="noConversion"/>
  </si>
  <si>
    <t>예원한정식</t>
    <phoneticPr fontId="4" type="noConversion"/>
  </si>
  <si>
    <t>대전 서구 만년동</t>
    <phoneticPr fontId="4" type="noConversion"/>
  </si>
  <si>
    <t>법인카드</t>
  </si>
  <si>
    <t>로뎀(오즈)플라워</t>
    <phoneticPr fontId="4" type="noConversion"/>
  </si>
  <si>
    <t>대전 유성구 노은동</t>
    <phoneticPr fontId="4" type="noConversion"/>
  </si>
  <si>
    <t>케익하우스파파</t>
    <phoneticPr fontId="4" type="noConversion"/>
  </si>
  <si>
    <t>대전 유성구 지족동</t>
    <phoneticPr fontId="4" type="noConversion"/>
  </si>
  <si>
    <t>ETRI노동조합소비조합</t>
    <phoneticPr fontId="4" type="noConversion"/>
  </si>
  <si>
    <t>대전 유성구 가정동</t>
    <phoneticPr fontId="4" type="noConversion"/>
  </si>
  <si>
    <t>사도시(대전 만년점)</t>
    <phoneticPr fontId="4" type="noConversion"/>
  </si>
  <si>
    <t>중도매인304번</t>
    <phoneticPr fontId="4" type="noConversion"/>
  </si>
  <si>
    <t>다향할매점</t>
    <phoneticPr fontId="4" type="noConversion"/>
  </si>
  <si>
    <t>서울 서초구 서초동</t>
    <phoneticPr fontId="4" type="noConversion"/>
  </si>
  <si>
    <t>축하화분(21세기 통일경제연구원 발족식 축하)</t>
    <phoneticPr fontId="4" type="noConversion"/>
  </si>
  <si>
    <t>연도</t>
    <phoneticPr fontId="4" type="noConversion"/>
  </si>
  <si>
    <t>월</t>
    <phoneticPr fontId="4" type="noConversion"/>
  </si>
  <si>
    <t>집행일</t>
    <phoneticPr fontId="4" type="noConversion"/>
  </si>
  <si>
    <t>내역</t>
    <phoneticPr fontId="4" type="noConversion"/>
  </si>
  <si>
    <t>집행액</t>
    <phoneticPr fontId="4" type="noConversion"/>
  </si>
  <si>
    <t>상호</t>
    <phoneticPr fontId="4" type="noConversion"/>
  </si>
  <si>
    <t>주소</t>
    <phoneticPr fontId="4" type="noConversion"/>
  </si>
  <si>
    <t>결제유형</t>
    <phoneticPr fontId="4" type="noConversion"/>
  </si>
  <si>
    <t>축하난(홍○○ 자녀 결혼)</t>
    <phoneticPr fontId="4" type="noConversion"/>
  </si>
  <si>
    <t>축의금(조○○ 결혼)</t>
    <phoneticPr fontId="4" type="noConversion"/>
  </si>
  <si>
    <t>축하난(은○○ 취임)</t>
    <phoneticPr fontId="4" type="noConversion"/>
  </si>
  <si>
    <t>축의금(나○○ 자녀 결혼)</t>
    <phoneticPr fontId="4" type="noConversion"/>
  </si>
  <si>
    <t>도넛데이 개최</t>
    <phoneticPr fontId="4" type="noConversion"/>
  </si>
  <si>
    <t>축하화환(김○○ 자녀 결혼)</t>
    <phoneticPr fontId="4" type="noConversion"/>
  </si>
  <si>
    <t>축의금(장○○ 자녀 결혼)</t>
    <phoneticPr fontId="4" type="noConversion"/>
  </si>
  <si>
    <t>부의금(남○○ 부친상)</t>
    <phoneticPr fontId="4" type="noConversion"/>
  </si>
  <si>
    <t>부의금(김○○ 부친상)</t>
    <phoneticPr fontId="4" type="noConversion"/>
  </si>
  <si>
    <t>부의금(동○○ 부친상)</t>
    <phoneticPr fontId="4" type="noConversion"/>
  </si>
  <si>
    <t>설날 휴일근무자 선물(과일)</t>
    <phoneticPr fontId="4" type="noConversion"/>
  </si>
  <si>
    <t>축하난(유○○ 취임)</t>
    <phoneticPr fontId="4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</si>
  <si>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</si>
  <si>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</si>
  <si>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</si>
  <si>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</si>
  <si>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</si>
  <si>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</si>
  <si>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</si>
  <si>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</si>
  <si>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원장 기관운영업무추진비 집행현황(2012년)</t>
    <phoneticPr fontId="4" type="noConversion"/>
  </si>
  <si>
    <t>부의금(신○○ 모친상)</t>
    <phoneticPr fontId="4" type="noConversion"/>
  </si>
  <si>
    <t>한국전자통신연구원</t>
    <phoneticPr fontId="4" type="noConversion"/>
  </si>
  <si>
    <t>1. 총괄</t>
    <phoneticPr fontId="4" type="noConversion"/>
  </si>
  <si>
    <t>(금액 단위 : 원)</t>
    <phoneticPr fontId="4" type="noConversion"/>
  </si>
  <si>
    <t>2013년 예산</t>
    <phoneticPr fontId="4" type="noConversion"/>
  </si>
  <si>
    <t>이달 집행</t>
    <phoneticPr fontId="4" type="noConversion"/>
  </si>
  <si>
    <t>집행 누계</t>
    <phoneticPr fontId="4" type="noConversion"/>
  </si>
  <si>
    <t>잔액</t>
    <phoneticPr fontId="4" type="noConversion"/>
  </si>
  <si>
    <t>비고(집행율, %)</t>
    <phoneticPr fontId="4" type="noConversion"/>
  </si>
  <si>
    <t xml:space="preserve">  </t>
    <phoneticPr fontId="4" type="noConversion"/>
  </si>
  <si>
    <t>2. 사용용도별 집행 내역(연간 누계)</t>
    <phoneticPr fontId="4" type="noConversion"/>
  </si>
  <si>
    <t>(금액 단위 : 원)</t>
    <phoneticPr fontId="4" type="noConversion"/>
  </si>
  <si>
    <t>구분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</si>
  <si>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</si>
  <si>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</si>
  <si>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</si>
  <si>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</si>
  <si>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합계</t>
    <phoneticPr fontId="4" type="noConversion"/>
  </si>
  <si>
    <t>금액</t>
    <phoneticPr fontId="4" type="noConversion"/>
  </si>
  <si>
    <t>비율</t>
    <phoneticPr fontId="4" type="noConversion"/>
  </si>
  <si>
    <t>3. 월별 및 사용용도별 현황</t>
    <phoneticPr fontId="4" type="noConversion"/>
  </si>
  <si>
    <t>구분</t>
    <phoneticPr fontId="4" type="noConversion"/>
  </si>
  <si>
    <t>집행 내역</t>
    <phoneticPr fontId="4" type="noConversion"/>
  </si>
  <si>
    <t>합계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</si>
  <si>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</si>
  <si>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</si>
  <si>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</si>
  <si>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</si>
  <si>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건</t>
    <phoneticPr fontId="4" type="noConversion"/>
  </si>
  <si>
    <t>금액</t>
    <phoneticPr fontId="4" type="noConversion"/>
  </si>
  <si>
    <t>1월</t>
    <phoneticPr fontId="4" type="noConversion"/>
  </si>
  <si>
    <t>2월</t>
    <phoneticPr fontId="4" type="noConversion"/>
  </si>
  <si>
    <t>11월</t>
    <phoneticPr fontId="4" type="noConversion"/>
  </si>
  <si>
    <t>12월</t>
    <phoneticPr fontId="4" type="noConversion"/>
  </si>
  <si>
    <t>계</t>
    <phoneticPr fontId="4" type="noConversion"/>
  </si>
  <si>
    <t>원장 기관운영업무추진비 집행 내역(2012년 1월 기준)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</si>
</sst>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\&quot;#,##0;[Red]\-&quot;\&quot;#,##0"/>
    <numFmt numFmtId="41" formatCode="_-* #,##0_-;\-* #,##0_-;_-* &quot;-&quot;_-;_-@_-"/>
    <numFmt numFmtId="176" formatCode="&quot;\&quot;#,##0_);[Red]\(&quot;\&quot;#,##0\)"/>
    <numFmt numFmtId="177" formatCode="0_);[Red]\(0\)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6" fontId="0" fillId="0" borderId="0" xfId="0" applyNumberFormat="1" applyFill="1" applyAlignment="1">
      <alignment vertical="center" wrapText="1"/>
    </xf>
    <xf numFmtId="176" fontId="0" fillId="0" borderId="0" xfId="0" applyNumberFormat="1" applyFill="1" applyAlignment="1">
      <alignment horizontal="left"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6" fontId="0" fillId="0" borderId="1" xfId="1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left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6" fontId="2" fillId="0" borderId="1" xfId="2" applyNumberFormat="1" applyFont="1" applyFill="1" applyBorder="1" applyAlignment="1">
      <alignment horizontal="center" vertical="center" wrapText="1"/>
    </xf>
    <xf numFmtId="176" fontId="2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2" applyFont="1">
      <alignment vertical="center"/>
    </xf>
    <xf numFmtId="0" fontId="7" fillId="0" borderId="0" xfId="2" applyFont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Alignment="1">
      <alignment horizontal="right" vertical="center" indent="1"/>
    </xf>
    <xf numFmtId="0" fontId="2" fillId="0" borderId="0" xfId="2" applyFont="1" applyAlignment="1">
      <alignment vertical="center"/>
    </xf>
    <xf numFmtId="41" fontId="2" fillId="0" borderId="1" xfId="3" applyFont="1" applyBorder="1">
      <alignment vertical="center"/>
    </xf>
    <xf numFmtId="41" fontId="5" fillId="0" borderId="1" xfId="5" applyNumberFormat="1" applyFont="1" applyBorder="1">
      <alignment vertical="center"/>
    </xf>
    <xf numFmtId="41" fontId="2" fillId="0" borderId="1" xfId="3" applyFont="1" applyFill="1" applyBorder="1">
      <alignment vertical="center"/>
    </xf>
    <xf numFmtId="0" fontId="2" fillId="0" borderId="1" xfId="2" applyFont="1" applyBorder="1">
      <alignment vertical="center"/>
    </xf>
    <xf numFmtId="0" fontId="7" fillId="0" borderId="1" xfId="2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3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2" fillId="0" borderId="2" xfId="2" applyFont="1" applyBorder="1" applyAlignment="1">
      <alignment horizontal="right"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41" fontId="2" fillId="0" borderId="1" xfId="3" applyFont="1" applyBorder="1" applyAlignment="1">
      <alignment horizontal="center" vertical="center"/>
    </xf>
    <xf numFmtId="41" fontId="10" fillId="0" borderId="1" xfId="3" applyFont="1" applyBorder="1" applyAlignment="1">
      <alignment horizontal="center" vertical="center"/>
    </xf>
    <xf numFmtId="10" fontId="2" fillId="0" borderId="1" xfId="4" applyNumberFormat="1" applyFont="1" applyBorder="1" applyAlignment="1">
      <alignment horizontal="center" vertical="center"/>
    </xf>
    <xf numFmtId="0" fontId="2" fillId="0" borderId="0" xfId="2" applyFont="1" applyBorder="1" applyAlignment="1">
      <alignment horizontal="right" vertical="center"/>
    </xf>
    <xf numFmtId="10" fontId="2" fillId="0" borderId="1" xfId="4" applyNumberFormat="1" applyFont="1" applyBorder="1" applyAlignment="1">
      <alignment horizontal="right" vertical="center" wrapText="1"/>
    </xf>
    <xf numFmtId="10" fontId="2" fillId="0" borderId="1" xfId="4" applyNumberFormat="1" applyFont="1" applyBorder="1" applyAlignment="1">
      <alignment horizontal="right" vertical="center"/>
    </xf>
    <xf numFmtId="41" fontId="2" fillId="0" borderId="1" xfId="3" applyFont="1" applyBorder="1" applyAlignment="1">
      <alignment horizontal="right" vertical="center" wrapText="1"/>
    </xf>
    <xf numFmtId="41" fontId="2" fillId="0" borderId="1" xfId="3" applyFont="1" applyBorder="1" applyAlignment="1">
      <alignment horizontal="right" vertical="center"/>
    </xf>
    <xf numFmtId="41" fontId="10" fillId="0" borderId="1" xfId="2" applyNumberFormat="1" applyFont="1" applyBorder="1" applyAlignment="1">
      <alignment horizontal="right" vertical="center"/>
    </xf>
    <xf numFmtId="0" fontId="10" fillId="0" borderId="1" xfId="2" applyFont="1" applyBorder="1" applyAlignment="1">
      <alignment horizontal="right" vertical="center"/>
    </xf>
    <xf numFmtId="0" fontId="2" fillId="0" borderId="1" xfId="2" applyFont="1" applyBorder="1" applyAlignment="1">
      <alignment vertical="center"/>
    </xf>
  </cellXfs>
  <cellStyles count="6">
    <cellStyle name="백분율 2" xfId="4"/>
    <cellStyle name="쉼표 [0]" xfId="1" builtinId="6"/>
    <cellStyle name="쉼표 [0] 2" xfId="3"/>
    <cellStyle name="표준" xfId="0" builtinId="0"/>
    <cellStyle name="표준 2" xfId="2"/>
    <cellStyle name="표준 3" xfId="5"/>
  </cellStyles>
  <dxfs count="1"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47625</xdr:rowOff>
    </xdr:from>
    <xdr:to>
      <xdr:col>13</xdr:col>
      <xdr:colOff>733425</xdr:colOff>
      <xdr:row>1</xdr:row>
      <xdr:rowOff>85725</xdr:rowOff>
    </xdr:to>
    <xdr:sp macro="" textlink="">
      <xdr:nvSpPr>
        <xdr:cNvPr id="3" name="TextBox 2"/>
        <xdr:cNvSpPr txBox="1"/>
      </xdr:nvSpPr>
      <xdr:spPr>
        <a:xfrm>
          <a:off x="7048500" y="47625"/>
          <a:ext cx="1409700" cy="1352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zoomScaleNormal="100" zoomScaleSheetLayoutView="100" workbookViewId="0">
      <selection activeCell="B3" sqref="B3"/>
    </sheetView>
  </sheetViews>
  <sheetFormatPr defaultRowHeight="13.5" x14ac:dyDescent="0.15"/>
  <cols>
    <col min="1" max="1" width="3.44140625" style="25" customWidth="1"/>
    <col min="2" max="2" width="7.109375" style="25" customWidth="1"/>
    <col min="3" max="3" width="5.77734375" style="25" customWidth="1"/>
    <col min="4" max="4" width="12" style="25" customWidth="1"/>
    <col min="5" max="5" width="5.5546875" style="25" customWidth="1"/>
    <col min="6" max="6" width="12.44140625" style="25" customWidth="1"/>
    <col min="7" max="7" width="5.6640625" style="25" customWidth="1"/>
    <col min="8" max="8" width="11.44140625" style="25" customWidth="1"/>
    <col min="9" max="9" width="5.5546875" style="25" customWidth="1"/>
    <col min="10" max="10" width="11" style="25" customWidth="1"/>
    <col min="11" max="11" width="5.6640625" style="25" customWidth="1"/>
    <col min="12" max="12" width="11.88671875" style="25" customWidth="1"/>
    <col min="13" max="16384" width="8.88671875" style="25"/>
  </cols>
  <sheetData>
    <row r="1" spans="2:12" ht="47.25" customHeight="1" x14ac:dyDescent="0.15">
      <c r="B1" s="37" t="s">
        <v>90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2:12" ht="17.25" customHeight="1" x14ac:dyDescent="0.15">
      <c r="B2" s="38" t="s">
        <v>56</v>
      </c>
      <c r="C2" s="38"/>
      <c r="D2" s="38"/>
      <c r="E2" s="38"/>
    </row>
    <row r="4" spans="2:12" s="26" customFormat="1" ht="18.75" x14ac:dyDescent="0.15">
      <c r="B4" s="36" t="s">
        <v>57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12" ht="16.5" customHeight="1" x14ac:dyDescent="0.15">
      <c r="J5" s="39" t="s">
        <v>58</v>
      </c>
      <c r="K5" s="39"/>
      <c r="L5" s="39"/>
    </row>
    <row r="6" spans="2:12" ht="26.25" customHeight="1" x14ac:dyDescent="0.15">
      <c r="B6" s="40" t="s">
        <v>59</v>
      </c>
      <c r="C6" s="40"/>
      <c r="D6" s="40"/>
      <c r="E6" s="40" t="s">
        <v>60</v>
      </c>
      <c r="F6" s="40"/>
      <c r="G6" s="41" t="s">
        <v>61</v>
      </c>
      <c r="H6" s="40"/>
      <c r="I6" s="40" t="s">
        <v>62</v>
      </c>
      <c r="J6" s="40"/>
      <c r="K6" s="40" t="s">
        <v>63</v>
      </c>
      <c r="L6" s="40"/>
    </row>
    <row r="7" spans="2:12" ht="26.25" customHeight="1" x14ac:dyDescent="0.15">
      <c r="B7" s="42">
        <v>31390000</v>
      </c>
      <c r="C7" s="42"/>
      <c r="D7" s="42"/>
      <c r="E7" s="43">
        <v>2138100</v>
      </c>
      <c r="F7" s="43"/>
      <c r="G7" s="42">
        <f>L32</f>
        <v>2138100</v>
      </c>
      <c r="H7" s="42"/>
      <c r="I7" s="42">
        <f>B7-G7</f>
        <v>29251900</v>
      </c>
      <c r="J7" s="42"/>
      <c r="K7" s="44">
        <f>G7/B7</f>
        <v>6.8114049060210263E-2</v>
      </c>
      <c r="L7" s="44"/>
    </row>
    <row r="8" spans="2:12" x14ac:dyDescent="0.15">
      <c r="F8" s="25" t="s">
        <v>64</v>
      </c>
    </row>
    <row r="9" spans="2:12" s="26" customFormat="1" ht="18.75" x14ac:dyDescent="0.15">
      <c r="B9" s="36" t="s">
        <v>65</v>
      </c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2:12" ht="15" customHeight="1" x14ac:dyDescent="0.15">
      <c r="J10" s="45" t="s">
        <v>66</v>
      </c>
      <c r="K10" s="45"/>
      <c r="L10" s="45"/>
    </row>
    <row r="11" spans="2:12" ht="27.75" customHeight="1" x14ac:dyDescent="0.15">
      <c r="B11" s="27" t="s">
        <v>67</v>
      </c>
      <c r="C11" s="41" t="s">
        <v>68</v>
      </c>
      <c r="D11" s="40"/>
      <c r="E11" s="40" t="s">
        <v>69</v>
      </c>
      <c r="F11" s="40"/>
      <c r="G11" s="40" t="s">
        <v>70</v>
      </c>
      <c r="H11" s="40"/>
      <c r="I11" s="40" t="s">
        <v>71</v>
      </c>
      <c r="J11" s="40"/>
      <c r="K11" s="40" t="s">
        <v>72</v>
      </c>
      <c r="L11" s="40"/>
    </row>
    <row r="12" spans="2:12" ht="27.75" customHeight="1" x14ac:dyDescent="0.15">
      <c r="B12" s="27" t="s">
        <v>73</v>
      </c>
      <c r="C12" s="48">
        <f>D32</f>
        <v>643000</v>
      </c>
      <c r="D12" s="49"/>
      <c r="E12" s="49">
        <f>F32</f>
        <v>1200000</v>
      </c>
      <c r="F12" s="49"/>
      <c r="G12" s="49">
        <f>H32</f>
        <v>295100</v>
      </c>
      <c r="H12" s="49"/>
      <c r="I12" s="49">
        <f>J32</f>
        <v>0</v>
      </c>
      <c r="J12" s="49"/>
      <c r="K12" s="50">
        <f>SUM(C12:J12)</f>
        <v>2138100</v>
      </c>
      <c r="L12" s="51"/>
    </row>
    <row r="13" spans="2:12" s="28" customFormat="1" ht="27.75" customHeight="1" x14ac:dyDescent="0.15">
      <c r="B13" s="27" t="s">
        <v>74</v>
      </c>
      <c r="C13" s="46">
        <f>C12/$K$12</f>
        <v>0.30073429680557506</v>
      </c>
      <c r="D13" s="47"/>
      <c r="E13" s="46">
        <f>E12/$K$12</f>
        <v>0.56124596604461907</v>
      </c>
      <c r="F13" s="47"/>
      <c r="G13" s="46">
        <f>G12/$K$12</f>
        <v>0.13801973714980589</v>
      </c>
      <c r="H13" s="47"/>
      <c r="I13" s="46">
        <f>I12/$K$12</f>
        <v>0</v>
      </c>
      <c r="J13" s="47"/>
      <c r="K13" s="47">
        <f>SUM(C13:J13)</f>
        <v>1</v>
      </c>
      <c r="L13" s="47"/>
    </row>
    <row r="14" spans="2:12" x14ac:dyDescent="0.15">
      <c r="C14" s="29"/>
      <c r="D14" s="29"/>
      <c r="E14" s="29"/>
      <c r="F14" s="29"/>
      <c r="G14" s="29"/>
      <c r="H14" s="29"/>
      <c r="I14" s="29"/>
      <c r="J14" s="29"/>
    </row>
    <row r="15" spans="2:12" s="26" customFormat="1" ht="18.75" x14ac:dyDescent="0.15">
      <c r="B15" s="36" t="s">
        <v>75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2:12" ht="16.5" customHeight="1" x14ac:dyDescent="0.15">
      <c r="J16" s="45" t="s">
        <v>58</v>
      </c>
      <c r="K16" s="45"/>
      <c r="L16" s="45"/>
    </row>
    <row r="17" spans="2:12" ht="27" customHeight="1" x14ac:dyDescent="0.15">
      <c r="B17" s="40" t="s">
        <v>76</v>
      </c>
      <c r="C17" s="40" t="s">
        <v>77</v>
      </c>
      <c r="D17" s="40"/>
      <c r="E17" s="40"/>
      <c r="F17" s="40"/>
      <c r="G17" s="40"/>
      <c r="H17" s="40"/>
      <c r="I17" s="40"/>
      <c r="J17" s="40"/>
      <c r="K17" s="40" t="s">
        <v>78</v>
      </c>
      <c r="L17" s="52"/>
    </row>
    <row r="18" spans="2:12" ht="27.75" customHeight="1" x14ac:dyDescent="0.15">
      <c r="B18" s="40"/>
      <c r="C18" s="41" t="s">
        <v>79</v>
      </c>
      <c r="D18" s="40"/>
      <c r="E18" s="40" t="s">
        <v>80</v>
      </c>
      <c r="F18" s="40"/>
      <c r="G18" s="40" t="s">
        <v>81</v>
      </c>
      <c r="H18" s="40"/>
      <c r="I18" s="40" t="s">
        <v>82</v>
      </c>
      <c r="J18" s="40"/>
      <c r="K18" s="40"/>
      <c r="L18" s="52"/>
    </row>
    <row r="19" spans="2:12" ht="22.5" customHeight="1" x14ac:dyDescent="0.15">
      <c r="B19" s="40"/>
      <c r="C19" s="27" t="s">
        <v>83</v>
      </c>
      <c r="D19" s="27" t="s">
        <v>84</v>
      </c>
      <c r="E19" s="27" t="s">
        <v>83</v>
      </c>
      <c r="F19" s="27" t="s">
        <v>84</v>
      </c>
      <c r="G19" s="27" t="s">
        <v>83</v>
      </c>
      <c r="H19" s="27" t="s">
        <v>84</v>
      </c>
      <c r="I19" s="27" t="s">
        <v>83</v>
      </c>
      <c r="J19" s="27" t="s">
        <v>84</v>
      </c>
      <c r="K19" s="27" t="s">
        <v>83</v>
      </c>
      <c r="L19" s="27" t="s">
        <v>84</v>
      </c>
    </row>
    <row r="20" spans="2:12" ht="21" customHeight="1" x14ac:dyDescent="0.15">
      <c r="B20" s="27" t="s">
        <v>85</v>
      </c>
      <c r="C20" s="30">
        <v>3</v>
      </c>
      <c r="D20" s="35">
        <v>643000</v>
      </c>
      <c r="E20" s="32">
        <v>12</v>
      </c>
      <c r="F20" s="35">
        <v>1200000</v>
      </c>
      <c r="G20" s="32">
        <v>7</v>
      </c>
      <c r="H20" s="35">
        <v>295100</v>
      </c>
      <c r="I20" s="32"/>
      <c r="J20" s="30"/>
      <c r="K20" s="30">
        <f t="shared" ref="K20:L31" si="0">C20+E20+G20+I20</f>
        <v>22</v>
      </c>
      <c r="L20" s="30">
        <f t="shared" si="0"/>
        <v>2138100</v>
      </c>
    </row>
    <row r="21" spans="2:12" ht="21" customHeight="1" x14ac:dyDescent="0.15">
      <c r="B21" s="27" t="s">
        <v>86</v>
      </c>
      <c r="C21" s="30"/>
      <c r="D21" s="35"/>
      <c r="E21" s="32"/>
      <c r="F21" s="35"/>
      <c r="G21" s="32"/>
      <c r="H21" s="31"/>
      <c r="I21" s="32"/>
      <c r="J21" s="30"/>
      <c r="K21" s="30"/>
      <c r="L21" s="30"/>
    </row>
    <row r="22" spans="2:12" ht="21" customHeight="1" x14ac:dyDescent="0.15">
      <c r="B22" s="27" t="s">
        <v>46</v>
      </c>
      <c r="C22" s="30"/>
      <c r="D22" s="35"/>
      <c r="E22" s="32"/>
      <c r="F22" s="35"/>
      <c r="G22" s="32"/>
      <c r="H22" s="35"/>
      <c r="I22" s="32"/>
      <c r="J22" s="35"/>
      <c r="K22" s="30"/>
      <c r="L22" s="30"/>
    </row>
    <row r="23" spans="2:12" ht="21" customHeight="1" x14ac:dyDescent="0.15">
      <c r="B23" s="27" t="s">
        <v>47</v>
      </c>
      <c r="C23" s="30"/>
      <c r="D23" s="35"/>
      <c r="E23" s="32"/>
      <c r="F23" s="35"/>
      <c r="G23" s="32"/>
      <c r="H23" s="35"/>
      <c r="I23" s="32"/>
      <c r="J23" s="30"/>
      <c r="K23" s="30"/>
      <c r="L23" s="30"/>
    </row>
    <row r="24" spans="2:12" ht="21" customHeight="1" x14ac:dyDescent="0.15">
      <c r="B24" s="27" t="s">
        <v>48</v>
      </c>
      <c r="C24" s="30"/>
      <c r="D24" s="35"/>
      <c r="E24" s="32"/>
      <c r="F24" s="35"/>
      <c r="G24" s="32"/>
      <c r="H24" s="35"/>
      <c r="I24" s="32"/>
      <c r="J24" s="30"/>
      <c r="K24" s="30"/>
      <c r="L24" s="30"/>
    </row>
    <row r="25" spans="2:12" ht="21" customHeight="1" x14ac:dyDescent="0.15">
      <c r="B25" s="27" t="s">
        <v>49</v>
      </c>
      <c r="C25" s="30"/>
      <c r="D25" s="35"/>
      <c r="E25" s="32"/>
      <c r="F25" s="35"/>
      <c r="G25" s="32"/>
      <c r="H25" s="35"/>
      <c r="I25" s="32"/>
      <c r="J25" s="31"/>
      <c r="K25" s="30"/>
      <c r="L25" s="30"/>
    </row>
    <row r="26" spans="2:12" ht="21" customHeight="1" x14ac:dyDescent="0.15">
      <c r="B26" s="27" t="s">
        <v>50</v>
      </c>
      <c r="C26" s="30"/>
      <c r="D26" s="35"/>
      <c r="E26" s="32"/>
      <c r="F26" s="35"/>
      <c r="G26" s="32"/>
      <c r="H26" s="33"/>
      <c r="I26" s="32"/>
      <c r="J26" s="30"/>
      <c r="K26" s="30"/>
      <c r="L26" s="30"/>
    </row>
    <row r="27" spans="2:12" ht="21" customHeight="1" x14ac:dyDescent="0.15">
      <c r="B27" s="27" t="s">
        <v>51</v>
      </c>
      <c r="C27" s="30"/>
      <c r="D27" s="35"/>
      <c r="E27" s="32"/>
      <c r="F27" s="35"/>
      <c r="G27" s="32"/>
      <c r="H27" s="35"/>
      <c r="I27" s="32"/>
      <c r="J27" s="30"/>
      <c r="K27" s="30"/>
      <c r="L27" s="30"/>
    </row>
    <row r="28" spans="2:12" ht="21" customHeight="1" x14ac:dyDescent="0.15">
      <c r="B28" s="27" t="s">
        <v>52</v>
      </c>
      <c r="C28" s="30"/>
      <c r="D28" s="35"/>
      <c r="E28" s="32"/>
      <c r="F28" s="35"/>
      <c r="G28" s="32"/>
      <c r="H28" s="35"/>
      <c r="I28" s="32"/>
      <c r="J28" s="30"/>
      <c r="K28" s="30"/>
      <c r="L28" s="30"/>
    </row>
    <row r="29" spans="2:12" ht="21" customHeight="1" x14ac:dyDescent="0.15">
      <c r="B29" s="27" t="s">
        <v>53</v>
      </c>
      <c r="C29" s="30"/>
      <c r="D29" s="35"/>
      <c r="E29" s="32"/>
      <c r="F29" s="35"/>
      <c r="G29" s="32"/>
      <c r="H29" s="35"/>
      <c r="I29" s="32"/>
      <c r="J29" s="30"/>
      <c r="K29" s="30"/>
      <c r="L29" s="30"/>
    </row>
    <row r="30" spans="2:12" ht="21" customHeight="1" x14ac:dyDescent="0.15">
      <c r="B30" s="27" t="s">
        <v>87</v>
      </c>
      <c r="C30" s="30"/>
      <c r="D30" s="35"/>
      <c r="E30" s="32"/>
      <c r="F30" s="35"/>
      <c r="G30" s="32"/>
      <c r="H30" s="30"/>
      <c r="I30" s="32"/>
      <c r="J30" s="30"/>
      <c r="K30" s="30"/>
      <c r="L30" s="30"/>
    </row>
    <row r="31" spans="2:12" ht="21" customHeight="1" x14ac:dyDescent="0.15">
      <c r="B31" s="27" t="s">
        <v>88</v>
      </c>
      <c r="C31" s="30"/>
      <c r="D31" s="35"/>
      <c r="E31" s="32"/>
      <c r="F31" s="30"/>
      <c r="G31" s="32"/>
      <c r="H31" s="30"/>
      <c r="I31" s="32"/>
      <c r="J31" s="30"/>
      <c r="K31" s="30"/>
      <c r="L31" s="30"/>
    </row>
    <row r="32" spans="2:12" ht="26.25" customHeight="1" x14ac:dyDescent="0.15">
      <c r="B32" s="34" t="s">
        <v>89</v>
      </c>
      <c r="C32" s="30">
        <f t="shared" ref="C32:L32" si="1">SUM(C20:C31)</f>
        <v>3</v>
      </c>
      <c r="D32" s="32">
        <f t="shared" si="1"/>
        <v>643000</v>
      </c>
      <c r="E32" s="32">
        <f t="shared" si="1"/>
        <v>12</v>
      </c>
      <c r="F32" s="32">
        <f t="shared" si="1"/>
        <v>1200000</v>
      </c>
      <c r="G32" s="32">
        <f t="shared" si="1"/>
        <v>7</v>
      </c>
      <c r="H32" s="32">
        <f t="shared" si="1"/>
        <v>295100</v>
      </c>
      <c r="I32" s="32">
        <f t="shared" si="1"/>
        <v>0</v>
      </c>
      <c r="J32" s="32">
        <f t="shared" si="1"/>
        <v>0</v>
      </c>
      <c r="K32" s="32">
        <f t="shared" si="1"/>
        <v>22</v>
      </c>
      <c r="L32" s="32">
        <f t="shared" si="1"/>
        <v>2138100</v>
      </c>
    </row>
  </sheetData>
  <mergeCells count="40">
    <mergeCell ref="B15:L15"/>
    <mergeCell ref="J16:L16"/>
    <mergeCell ref="B17:B19"/>
    <mergeCell ref="C17:J17"/>
    <mergeCell ref="K17:L18"/>
    <mergeCell ref="C18:D18"/>
    <mergeCell ref="E18:F18"/>
    <mergeCell ref="G18:H18"/>
    <mergeCell ref="I18:J18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J10:L10"/>
    <mergeCell ref="C11:D11"/>
    <mergeCell ref="E11:F11"/>
    <mergeCell ref="G11:H11"/>
    <mergeCell ref="I11:J11"/>
    <mergeCell ref="K11:L11"/>
    <mergeCell ref="B9:L9"/>
    <mergeCell ref="B1:L1"/>
    <mergeCell ref="B2:E2"/>
    <mergeCell ref="B4:L4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</mergeCells>
  <phoneticPr fontId="4" type="noConversion"/>
  <pageMargins left="0.55118110236220474" right="0.55118110236220474" top="0.82677165354330717" bottom="0.82677165354330717" header="0.51181102362204722" footer="0.51181102362204722"/>
  <pageSetup paperSize="9" scale="8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zoomScaleNormal="100" workbookViewId="0">
      <pane ySplit="3960" topLeftCell="A23" activePane="bottomLeft"/>
      <selection activeCell="J230" sqref="J230"/>
      <selection pane="bottomLeft" activeCell="I28" sqref="I28"/>
    </sheetView>
  </sheetViews>
  <sheetFormatPr defaultRowHeight="13.5" x14ac:dyDescent="0.15"/>
  <cols>
    <col min="1" max="1" width="6" style="7" customWidth="1"/>
    <col min="2" max="2" width="0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23.5546875" style="3" customWidth="1"/>
    <col min="9" max="9" width="14.77734375" style="4" customWidth="1"/>
    <col min="10" max="10" width="12.88671875" style="5" customWidth="1"/>
    <col min="11" max="11" width="13.21875" style="5" customWidth="1"/>
    <col min="12" max="12" width="8.109375" style="6" customWidth="1"/>
    <col min="13" max="13" width="9.77734375" style="5" hidden="1" customWidth="1"/>
    <col min="14" max="14" width="8.88671875" style="2"/>
    <col min="15" max="16384" width="8.88671875" style="7"/>
  </cols>
  <sheetData>
    <row r="1" spans="2:14" ht="103.5" customHeight="1" x14ac:dyDescent="0.15">
      <c r="C1" s="23" t="s">
        <v>54</v>
      </c>
    </row>
    <row r="2" spans="2:14" x14ac:dyDescent="0.15">
      <c r="C2" s="8" t="s">
        <v>0</v>
      </c>
    </row>
    <row r="4" spans="2:14" x14ac:dyDescent="0.15">
      <c r="B4" s="9" t="s">
        <v>1</v>
      </c>
      <c r="C4" s="10" t="s">
        <v>28</v>
      </c>
      <c r="D4" s="10" t="s">
        <v>2</v>
      </c>
      <c r="E4" s="10" t="s">
        <v>3</v>
      </c>
      <c r="F4" s="10"/>
      <c r="G4" s="9"/>
      <c r="H4" s="20" t="s">
        <v>29</v>
      </c>
      <c r="I4" s="21" t="s">
        <v>30</v>
      </c>
      <c r="J4" s="22" t="s">
        <v>31</v>
      </c>
      <c r="K4" s="22" t="s">
        <v>32</v>
      </c>
      <c r="L4" s="22" t="s">
        <v>33</v>
      </c>
      <c r="M4" s="11"/>
      <c r="N4" s="12" t="s">
        <v>4</v>
      </c>
    </row>
    <row r="5" spans="2:14" x14ac:dyDescent="0.15">
      <c r="B5" s="13" t="s">
        <v>5</v>
      </c>
      <c r="C5" s="10">
        <v>40911</v>
      </c>
      <c r="D5" s="14">
        <f>YEAR(C5)</f>
        <v>2012</v>
      </c>
      <c r="E5" s="14">
        <f>MONTH(C5)</f>
        <v>1</v>
      </c>
      <c r="F5" s="15"/>
      <c r="G5" s="13"/>
      <c r="H5" s="16" t="s">
        <v>55</v>
      </c>
      <c r="I5" s="17">
        <v>100000</v>
      </c>
      <c r="J5" s="16"/>
      <c r="K5" s="18"/>
      <c r="L5" s="9" t="s">
        <v>6</v>
      </c>
      <c r="M5" s="16"/>
      <c r="N5" s="24">
        <v>2</v>
      </c>
    </row>
    <row r="6" spans="2:14" ht="27" x14ac:dyDescent="0.15">
      <c r="B6" s="13" t="s">
        <v>7</v>
      </c>
      <c r="C6" s="10">
        <v>40913</v>
      </c>
      <c r="D6" s="14">
        <f>YEAR(C6)</f>
        <v>2012</v>
      </c>
      <c r="E6" s="14">
        <f>MONTH(C6)</f>
        <v>1</v>
      </c>
      <c r="F6" s="15"/>
      <c r="G6" s="13"/>
      <c r="H6" s="16" t="s">
        <v>45</v>
      </c>
      <c r="I6" s="17">
        <v>100000</v>
      </c>
      <c r="J6" s="16" t="s">
        <v>8</v>
      </c>
      <c r="K6" s="18" t="s">
        <v>9</v>
      </c>
      <c r="L6" s="11" t="s">
        <v>10</v>
      </c>
      <c r="M6" s="16"/>
      <c r="N6" s="24">
        <v>2</v>
      </c>
    </row>
    <row r="7" spans="2:14" ht="27" x14ac:dyDescent="0.15">
      <c r="B7" s="13" t="s">
        <v>7</v>
      </c>
      <c r="C7" s="10">
        <v>40915</v>
      </c>
      <c r="D7" s="14">
        <f>YEAR(C7)</f>
        <v>2012</v>
      </c>
      <c r="E7" s="14">
        <f>MONTH(C7)</f>
        <v>1</v>
      </c>
      <c r="F7" s="15"/>
      <c r="G7" s="13"/>
      <c r="H7" s="16" t="s">
        <v>34</v>
      </c>
      <c r="I7" s="17">
        <v>100000</v>
      </c>
      <c r="J7" s="16" t="s">
        <v>8</v>
      </c>
      <c r="K7" s="18" t="s">
        <v>9</v>
      </c>
      <c r="L7" s="11" t="s">
        <v>10</v>
      </c>
      <c r="M7" s="16"/>
      <c r="N7" s="24">
        <v>2</v>
      </c>
    </row>
    <row r="8" spans="2:14" x14ac:dyDescent="0.15">
      <c r="B8" s="13" t="s">
        <v>7</v>
      </c>
      <c r="C8" s="10">
        <v>40915</v>
      </c>
      <c r="D8" s="14">
        <f>YEAR(C8)</f>
        <v>2012</v>
      </c>
      <c r="E8" s="14">
        <f>MONTH(C8)</f>
        <v>1</v>
      </c>
      <c r="F8" s="15"/>
      <c r="G8" s="13"/>
      <c r="H8" s="16" t="s">
        <v>35</v>
      </c>
      <c r="I8" s="17">
        <v>100000</v>
      </c>
      <c r="J8" s="16"/>
      <c r="K8" s="18"/>
      <c r="L8" s="9" t="s">
        <v>6</v>
      </c>
      <c r="M8" s="16"/>
      <c r="N8" s="24">
        <v>2</v>
      </c>
    </row>
    <row r="9" spans="2:14" ht="27" x14ac:dyDescent="0.15">
      <c r="B9" s="13" t="s">
        <v>7</v>
      </c>
      <c r="C9" s="10">
        <v>40919</v>
      </c>
      <c r="D9" s="14">
        <f>YEAR(C9)</f>
        <v>2012</v>
      </c>
      <c r="E9" s="14">
        <f>MONTH(C9)</f>
        <v>1</v>
      </c>
      <c r="F9" s="19"/>
      <c r="G9" s="13"/>
      <c r="H9" s="16" t="s">
        <v>11</v>
      </c>
      <c r="I9" s="17">
        <v>130000</v>
      </c>
      <c r="J9" s="16" t="s">
        <v>12</v>
      </c>
      <c r="K9" s="18" t="s">
        <v>13</v>
      </c>
      <c r="L9" s="9" t="s">
        <v>14</v>
      </c>
      <c r="M9" s="18"/>
      <c r="N9" s="24">
        <v>1</v>
      </c>
    </row>
    <row r="10" spans="2:14" ht="27" x14ac:dyDescent="0.15">
      <c r="B10" s="13" t="s">
        <v>7</v>
      </c>
      <c r="C10" s="10">
        <v>40920</v>
      </c>
      <c r="D10" s="14">
        <f>YEAR(C10)</f>
        <v>2012</v>
      </c>
      <c r="E10" s="14">
        <f>MONTH(C10)</f>
        <v>1</v>
      </c>
      <c r="F10" s="15"/>
      <c r="G10" s="13"/>
      <c r="H10" s="16" t="s">
        <v>36</v>
      </c>
      <c r="I10" s="17">
        <v>100000</v>
      </c>
      <c r="J10" s="16" t="s">
        <v>15</v>
      </c>
      <c r="K10" s="18" t="s">
        <v>16</v>
      </c>
      <c r="L10" s="11" t="s">
        <v>10</v>
      </c>
      <c r="M10" s="16"/>
      <c r="N10" s="24">
        <v>2</v>
      </c>
    </row>
    <row r="11" spans="2:14" x14ac:dyDescent="0.15">
      <c r="B11" s="13" t="s">
        <v>7</v>
      </c>
      <c r="C11" s="10">
        <v>40920</v>
      </c>
      <c r="D11" s="14">
        <f>YEAR(C11)</f>
        <v>2012</v>
      </c>
      <c r="E11" s="14">
        <f>MONTH(C11)</f>
        <v>1</v>
      </c>
      <c r="F11" s="15"/>
      <c r="G11" s="13"/>
      <c r="H11" s="16" t="s">
        <v>37</v>
      </c>
      <c r="I11" s="17">
        <v>100000</v>
      </c>
      <c r="J11" s="16"/>
      <c r="K11" s="18"/>
      <c r="L11" s="9" t="s">
        <v>6</v>
      </c>
      <c r="M11" s="16"/>
      <c r="N11" s="24">
        <v>2</v>
      </c>
    </row>
    <row r="12" spans="2:14" ht="27" x14ac:dyDescent="0.15">
      <c r="B12" s="13" t="s">
        <v>7</v>
      </c>
      <c r="C12" s="10">
        <v>40921</v>
      </c>
      <c r="D12" s="14">
        <f>YEAR(C12)</f>
        <v>2012</v>
      </c>
      <c r="E12" s="14">
        <f>MONTH(C12)</f>
        <v>1</v>
      </c>
      <c r="F12" s="19"/>
      <c r="G12" s="13"/>
      <c r="H12" s="16" t="s">
        <v>38</v>
      </c>
      <c r="I12" s="17">
        <v>44800</v>
      </c>
      <c r="J12" s="16" t="s">
        <v>17</v>
      </c>
      <c r="K12" s="18" t="s">
        <v>18</v>
      </c>
      <c r="L12" s="9" t="s">
        <v>14</v>
      </c>
      <c r="M12" s="18"/>
      <c r="N12" s="24">
        <v>3</v>
      </c>
    </row>
    <row r="13" spans="2:14" ht="27" x14ac:dyDescent="0.15">
      <c r="B13" s="13" t="s">
        <v>7</v>
      </c>
      <c r="C13" s="10">
        <v>40921</v>
      </c>
      <c r="D13" s="14">
        <f>YEAR(C13)</f>
        <v>2012</v>
      </c>
      <c r="E13" s="14">
        <f>MONTH(C13)</f>
        <v>1</v>
      </c>
      <c r="F13" s="19"/>
      <c r="G13" s="13"/>
      <c r="H13" s="16" t="s">
        <v>38</v>
      </c>
      <c r="I13" s="17">
        <v>2000</v>
      </c>
      <c r="J13" s="16" t="s">
        <v>19</v>
      </c>
      <c r="K13" s="18" t="s">
        <v>20</v>
      </c>
      <c r="L13" s="9" t="s">
        <v>14</v>
      </c>
      <c r="M13" s="18"/>
      <c r="N13" s="24">
        <v>3</v>
      </c>
    </row>
    <row r="14" spans="2:14" ht="27" x14ac:dyDescent="0.15">
      <c r="B14" s="13" t="s">
        <v>7</v>
      </c>
      <c r="C14" s="10">
        <v>40921</v>
      </c>
      <c r="D14" s="14">
        <f>YEAR(C14)</f>
        <v>2012</v>
      </c>
      <c r="E14" s="14">
        <f>MONTH(C14)</f>
        <v>1</v>
      </c>
      <c r="F14" s="19"/>
      <c r="G14" s="13"/>
      <c r="H14" s="16" t="s">
        <v>38</v>
      </c>
      <c r="I14" s="17">
        <v>20500</v>
      </c>
      <c r="J14" s="16" t="s">
        <v>19</v>
      </c>
      <c r="K14" s="18" t="s">
        <v>20</v>
      </c>
      <c r="L14" s="9" t="s">
        <v>14</v>
      </c>
      <c r="M14" s="18"/>
      <c r="N14" s="24">
        <v>3</v>
      </c>
    </row>
    <row r="15" spans="2:14" ht="27" x14ac:dyDescent="0.15">
      <c r="B15" s="13" t="s">
        <v>7</v>
      </c>
      <c r="C15" s="10">
        <v>40921</v>
      </c>
      <c r="D15" s="14">
        <f>YEAR(C15)</f>
        <v>2012</v>
      </c>
      <c r="E15" s="14">
        <f>MONTH(C15)</f>
        <v>1</v>
      </c>
      <c r="F15" s="19"/>
      <c r="G15" s="13"/>
      <c r="H15" s="16" t="s">
        <v>38</v>
      </c>
      <c r="I15" s="17">
        <v>1700</v>
      </c>
      <c r="J15" s="16" t="s">
        <v>19</v>
      </c>
      <c r="K15" s="18" t="s">
        <v>20</v>
      </c>
      <c r="L15" s="9" t="s">
        <v>14</v>
      </c>
      <c r="M15" s="18"/>
      <c r="N15" s="24">
        <v>3</v>
      </c>
    </row>
    <row r="16" spans="2:14" ht="27" x14ac:dyDescent="0.15">
      <c r="B16" s="13" t="s">
        <v>7</v>
      </c>
      <c r="C16" s="10">
        <v>40922</v>
      </c>
      <c r="D16" s="14">
        <f>YEAR(C16)</f>
        <v>2012</v>
      </c>
      <c r="E16" s="14">
        <f>MONTH(C16)</f>
        <v>1</v>
      </c>
      <c r="F16" s="15"/>
      <c r="G16" s="13"/>
      <c r="H16" s="16" t="s">
        <v>39</v>
      </c>
      <c r="I16" s="17">
        <v>100000</v>
      </c>
      <c r="J16" s="16" t="s">
        <v>8</v>
      </c>
      <c r="K16" s="18" t="s">
        <v>9</v>
      </c>
      <c r="L16" s="11" t="s">
        <v>10</v>
      </c>
      <c r="M16" s="16"/>
      <c r="N16" s="24">
        <v>2</v>
      </c>
    </row>
    <row r="17" spans="2:14" x14ac:dyDescent="0.15">
      <c r="B17" s="13" t="s">
        <v>7</v>
      </c>
      <c r="C17" s="10">
        <v>40922</v>
      </c>
      <c r="D17" s="14">
        <f>YEAR(C17)</f>
        <v>2012</v>
      </c>
      <c r="E17" s="14">
        <f>MONTH(C17)</f>
        <v>1</v>
      </c>
      <c r="F17" s="15"/>
      <c r="G17" s="13"/>
      <c r="H17" s="16" t="s">
        <v>40</v>
      </c>
      <c r="I17" s="17">
        <v>100000</v>
      </c>
      <c r="J17" s="16"/>
      <c r="K17" s="18"/>
      <c r="L17" s="9" t="s">
        <v>6</v>
      </c>
      <c r="M17" s="16"/>
      <c r="N17" s="24">
        <v>2</v>
      </c>
    </row>
    <row r="18" spans="2:14" ht="27" x14ac:dyDescent="0.15">
      <c r="B18" s="13" t="s">
        <v>7</v>
      </c>
      <c r="C18" s="10">
        <v>40925</v>
      </c>
      <c r="D18" s="14">
        <f>YEAR(C18)</f>
        <v>2012</v>
      </c>
      <c r="E18" s="14">
        <f>MONTH(C18)</f>
        <v>1</v>
      </c>
      <c r="F18" s="19"/>
      <c r="G18" s="13"/>
      <c r="H18" s="16" t="s">
        <v>11</v>
      </c>
      <c r="I18" s="17">
        <v>279000</v>
      </c>
      <c r="J18" s="16" t="s">
        <v>21</v>
      </c>
      <c r="K18" s="18" t="s">
        <v>13</v>
      </c>
      <c r="L18" s="9" t="s">
        <v>14</v>
      </c>
      <c r="M18" s="18"/>
      <c r="N18" s="24">
        <v>1</v>
      </c>
    </row>
    <row r="19" spans="2:14" ht="27" x14ac:dyDescent="0.15">
      <c r="B19" s="13" t="s">
        <v>7</v>
      </c>
      <c r="C19" s="10">
        <v>40928</v>
      </c>
      <c r="D19" s="14">
        <f>YEAR(C19)</f>
        <v>2012</v>
      </c>
      <c r="E19" s="14">
        <f>MONTH(C19)</f>
        <v>1</v>
      </c>
      <c r="F19" s="19"/>
      <c r="G19" s="13"/>
      <c r="H19" s="16" t="s">
        <v>44</v>
      </c>
      <c r="I19" s="17">
        <v>165000</v>
      </c>
      <c r="J19" s="16" t="s">
        <v>22</v>
      </c>
      <c r="K19" s="18" t="s">
        <v>16</v>
      </c>
      <c r="L19" s="9" t="s">
        <v>14</v>
      </c>
      <c r="M19" s="18"/>
      <c r="N19" s="24">
        <v>3</v>
      </c>
    </row>
    <row r="20" spans="2:14" ht="27" x14ac:dyDescent="0.15">
      <c r="B20" s="13" t="s">
        <v>7</v>
      </c>
      <c r="C20" s="10">
        <v>40928</v>
      </c>
      <c r="D20" s="14">
        <f>YEAR(C20)</f>
        <v>2012</v>
      </c>
      <c r="E20" s="14">
        <f>MONTH(C20)</f>
        <v>1</v>
      </c>
      <c r="F20" s="19"/>
      <c r="G20" s="13"/>
      <c r="H20" s="16" t="s">
        <v>11</v>
      </c>
      <c r="I20" s="17">
        <v>234000</v>
      </c>
      <c r="J20" s="16" t="s">
        <v>23</v>
      </c>
      <c r="K20" s="18" t="s">
        <v>24</v>
      </c>
      <c r="L20" s="9" t="s">
        <v>14</v>
      </c>
      <c r="M20" s="18"/>
      <c r="N20" s="24">
        <v>1</v>
      </c>
    </row>
    <row r="21" spans="2:14" ht="27" x14ac:dyDescent="0.15">
      <c r="B21" s="13" t="s">
        <v>7</v>
      </c>
      <c r="C21" s="10">
        <v>40935</v>
      </c>
      <c r="D21" s="14">
        <f>YEAR(C21)</f>
        <v>2012</v>
      </c>
      <c r="E21" s="14">
        <f>MONTH(C21)</f>
        <v>1</v>
      </c>
      <c r="F21" s="19"/>
      <c r="G21" s="13"/>
      <c r="H21" s="16" t="s">
        <v>38</v>
      </c>
      <c r="I21" s="17">
        <v>38900</v>
      </c>
      <c r="J21" s="16" t="s">
        <v>17</v>
      </c>
      <c r="K21" s="18" t="s">
        <v>18</v>
      </c>
      <c r="L21" s="9" t="s">
        <v>14</v>
      </c>
      <c r="M21" s="18"/>
      <c r="N21" s="24">
        <v>3</v>
      </c>
    </row>
    <row r="22" spans="2:14" ht="27" x14ac:dyDescent="0.15">
      <c r="B22" s="13" t="s">
        <v>7</v>
      </c>
      <c r="C22" s="10">
        <v>40935</v>
      </c>
      <c r="D22" s="14">
        <f>YEAR(C22)</f>
        <v>2012</v>
      </c>
      <c r="E22" s="14">
        <f>MONTH(C22)</f>
        <v>1</v>
      </c>
      <c r="F22" s="19"/>
      <c r="G22" s="13"/>
      <c r="H22" s="16" t="s">
        <v>38</v>
      </c>
      <c r="I22" s="17">
        <v>22200</v>
      </c>
      <c r="J22" s="16" t="s">
        <v>19</v>
      </c>
      <c r="K22" s="18" t="s">
        <v>20</v>
      </c>
      <c r="L22" s="9" t="s">
        <v>14</v>
      </c>
      <c r="M22" s="18"/>
      <c r="N22" s="24">
        <v>3</v>
      </c>
    </row>
    <row r="23" spans="2:14" x14ac:dyDescent="0.15">
      <c r="B23" s="13" t="s">
        <v>7</v>
      </c>
      <c r="C23" s="15">
        <v>40938</v>
      </c>
      <c r="D23" s="14">
        <f>YEAR(C23)</f>
        <v>2012</v>
      </c>
      <c r="E23" s="14">
        <f>MONTH(C23)</f>
        <v>1</v>
      </c>
      <c r="F23" s="15"/>
      <c r="G23" s="13"/>
      <c r="H23" s="16" t="s">
        <v>41</v>
      </c>
      <c r="I23" s="17">
        <v>100000</v>
      </c>
      <c r="J23" s="16"/>
      <c r="K23" s="18"/>
      <c r="L23" s="9" t="s">
        <v>6</v>
      </c>
      <c r="M23" s="16"/>
      <c r="N23" s="24">
        <v>2</v>
      </c>
    </row>
    <row r="24" spans="2:14" ht="27" x14ac:dyDescent="0.15">
      <c r="B24" s="13" t="s">
        <v>7</v>
      </c>
      <c r="C24" s="10">
        <v>40939</v>
      </c>
      <c r="D24" s="14">
        <f>YEAR(C24)</f>
        <v>2012</v>
      </c>
      <c r="E24" s="14">
        <f>MONTH(C24)</f>
        <v>1</v>
      </c>
      <c r="F24" s="15"/>
      <c r="G24" s="13"/>
      <c r="H24" s="16" t="s">
        <v>25</v>
      </c>
      <c r="I24" s="17">
        <v>100000</v>
      </c>
      <c r="J24" s="16" t="s">
        <v>8</v>
      </c>
      <c r="K24" s="18" t="s">
        <v>9</v>
      </c>
      <c r="L24" s="11" t="s">
        <v>10</v>
      </c>
      <c r="M24" s="16"/>
      <c r="N24" s="24">
        <v>2</v>
      </c>
    </row>
    <row r="25" spans="2:14" x14ac:dyDescent="0.15">
      <c r="B25" s="13" t="s">
        <v>7</v>
      </c>
      <c r="C25" s="10">
        <v>40939</v>
      </c>
      <c r="D25" s="14">
        <f>YEAR(C25)</f>
        <v>2012</v>
      </c>
      <c r="E25" s="14">
        <f>MONTH(C25)</f>
        <v>1</v>
      </c>
      <c r="F25" s="15"/>
      <c r="G25" s="13"/>
      <c r="H25" s="16" t="s">
        <v>42</v>
      </c>
      <c r="I25" s="17">
        <v>100000</v>
      </c>
      <c r="J25" s="16"/>
      <c r="K25" s="18"/>
      <c r="L25" s="9" t="s">
        <v>6</v>
      </c>
      <c r="M25" s="16"/>
      <c r="N25" s="24">
        <v>2</v>
      </c>
    </row>
    <row r="26" spans="2:14" x14ac:dyDescent="0.15">
      <c r="B26" s="13" t="s">
        <v>7</v>
      </c>
      <c r="C26" s="15">
        <v>40939</v>
      </c>
      <c r="D26" s="14">
        <f>YEAR(C26)</f>
        <v>2012</v>
      </c>
      <c r="E26" s="14">
        <f>MONTH(C26)</f>
        <v>1</v>
      </c>
      <c r="F26" s="15"/>
      <c r="G26" s="13"/>
      <c r="H26" s="16" t="s">
        <v>43</v>
      </c>
      <c r="I26" s="17">
        <v>100000</v>
      </c>
      <c r="J26" s="16"/>
      <c r="K26" s="18"/>
      <c r="L26" s="9" t="s">
        <v>6</v>
      </c>
      <c r="M26" s="16"/>
      <c r="N26" s="24">
        <v>2</v>
      </c>
    </row>
    <row r="27" spans="2:14" x14ac:dyDescent="0.15">
      <c r="I27" s="4">
        <f>SUM(I5:I26)</f>
        <v>2138100</v>
      </c>
    </row>
    <row r="28" spans="2:14" x14ac:dyDescent="0.15">
      <c r="D28" s="1" t="s">
        <v>26</v>
      </c>
      <c r="E28" s="1" t="s">
        <v>27</v>
      </c>
    </row>
  </sheetData>
  <autoFilter ref="B4:N28"/>
  <sortState ref="B5:Q232">
    <sortCondition ref="C5:C232"/>
  </sortState>
  <phoneticPr fontId="4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총괄-원장</vt:lpstr>
      <vt:lpstr>세부-원장</vt:lpstr>
      <vt:lpstr>'세부-원장'!Print_Area</vt:lpstr>
      <vt:lpstr>'총괄-원장'!Print_Area</vt:lpstr>
      <vt:lpstr>'세부-원장'!Print_Titles</vt:lpstr>
    </vt:vector>
  </TitlesOfParts>
  <Company>PE11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2013-10-22T17:51:08Z</dcterms:created>
  <dcterms:modified xsi:type="dcterms:W3CDTF">2013-10-23T22:58:40Z</dcterms:modified>
</cp:coreProperties>
</file>